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85" windowWidth="20115" windowHeight="7500"/>
  </bookViews>
  <sheets>
    <sheet name="PNV" sheetId="1" r:id="rId1"/>
    <sheet name="A Duplicar" sheetId="2" r:id="rId2"/>
    <sheet name="Sheet3" sheetId="3" r:id="rId3"/>
  </sheets>
  <definedNames>
    <definedName name="_xlnm._FilterDatabase" localSheetId="0" hidden="1">PNV!$A$2:$K$345</definedName>
    <definedName name="Lista">Sheet3!$A$1:$A$3</definedName>
  </definedNames>
  <calcPr calcId="145621"/>
</workbook>
</file>

<file path=xl/calcChain.xml><?xml version="1.0" encoding="utf-8"?>
<calcChain xmlns="http://schemas.openxmlformats.org/spreadsheetml/2006/main">
  <c r="K116" i="1" l="1"/>
  <c r="K112" i="1"/>
  <c r="K294" i="1" l="1"/>
  <c r="K218" i="1" l="1"/>
  <c r="B343" i="2" l="1"/>
  <c r="C343" i="2"/>
  <c r="D343" i="2"/>
  <c r="B344" i="2"/>
  <c r="C344" i="2"/>
  <c r="D344" i="2"/>
  <c r="B345" i="2"/>
  <c r="C345" i="2"/>
  <c r="D345" i="2"/>
  <c r="B136" i="2" l="1"/>
  <c r="C136" i="2"/>
  <c r="D136" i="2"/>
  <c r="B137" i="2"/>
  <c r="C137" i="2"/>
  <c r="D137" i="2"/>
  <c r="B138" i="2"/>
  <c r="C138" i="2"/>
  <c r="D138" i="2"/>
  <c r="K140" i="1" l="1"/>
  <c r="K136" i="1"/>
  <c r="G140" i="1"/>
  <c r="G136" i="1"/>
  <c r="E140" i="1" l="1"/>
  <c r="K70" i="1"/>
  <c r="K235" i="1"/>
  <c r="K228" i="1"/>
  <c r="K227" i="1"/>
  <c r="K217" i="1"/>
  <c r="K69" i="1"/>
  <c r="K68" i="1"/>
  <c r="B3" i="2"/>
  <c r="C3" i="2"/>
  <c r="D3" i="2"/>
  <c r="B4" i="2"/>
  <c r="C4" i="2"/>
  <c r="D4" i="2"/>
  <c r="B5" i="2"/>
  <c r="C5" i="2"/>
  <c r="D5" i="2"/>
  <c r="B6" i="2"/>
  <c r="C6" i="2"/>
  <c r="D6" i="2"/>
  <c r="B7" i="2"/>
  <c r="C7" i="2"/>
  <c r="D7" i="2"/>
  <c r="B8" i="2"/>
  <c r="C8" i="2"/>
  <c r="D8" i="2"/>
  <c r="B9" i="2"/>
  <c r="C9" i="2"/>
  <c r="D9" i="2"/>
  <c r="B10" i="2"/>
  <c r="C10" i="2"/>
  <c r="D10" i="2"/>
  <c r="B11" i="2"/>
  <c r="C11" i="2"/>
  <c r="D11" i="2"/>
  <c r="B12" i="2"/>
  <c r="C12" i="2"/>
  <c r="D12" i="2"/>
  <c r="B13" i="2"/>
  <c r="C13" i="2"/>
  <c r="D13" i="2"/>
  <c r="B14" i="2"/>
  <c r="C14" i="2"/>
  <c r="D14" i="2"/>
  <c r="B15" i="2"/>
  <c r="C15" i="2"/>
  <c r="D15" i="2"/>
  <c r="B16" i="2"/>
  <c r="C16" i="2"/>
  <c r="D16" i="2"/>
  <c r="B17" i="2"/>
  <c r="C17" i="2"/>
  <c r="D17" i="2"/>
  <c r="B18" i="2"/>
  <c r="C18" i="2"/>
  <c r="D18" i="2"/>
  <c r="B19" i="2"/>
  <c r="C19" i="2"/>
  <c r="D19" i="2"/>
  <c r="B20" i="2"/>
  <c r="C20" i="2"/>
  <c r="D20" i="2"/>
  <c r="B21" i="2"/>
  <c r="C21" i="2"/>
  <c r="D21" i="2"/>
  <c r="B22" i="2"/>
  <c r="C22" i="2"/>
  <c r="D22" i="2"/>
  <c r="B23" i="2"/>
  <c r="C23" i="2"/>
  <c r="D23" i="2"/>
  <c r="B24" i="2"/>
  <c r="C24" i="2"/>
  <c r="D24" i="2"/>
  <c r="B25" i="2"/>
  <c r="C25" i="2"/>
  <c r="D25" i="2"/>
  <c r="B26" i="2"/>
  <c r="C26" i="2"/>
  <c r="D26" i="2"/>
  <c r="B27" i="2"/>
  <c r="C27" i="2"/>
  <c r="D27" i="2"/>
  <c r="B28" i="2"/>
  <c r="C28" i="2"/>
  <c r="D28" i="2"/>
  <c r="B29" i="2"/>
  <c r="C29" i="2"/>
  <c r="D29" i="2"/>
  <c r="B30" i="2"/>
  <c r="C30" i="2"/>
  <c r="D30" i="2"/>
  <c r="B31" i="2"/>
  <c r="C31" i="2"/>
  <c r="D31" i="2"/>
  <c r="B32" i="2"/>
  <c r="C32" i="2"/>
  <c r="D32" i="2"/>
  <c r="B33" i="2"/>
  <c r="C33" i="2"/>
  <c r="D33" i="2"/>
  <c r="B34" i="2"/>
  <c r="C34" i="2"/>
  <c r="D34" i="2"/>
  <c r="B35" i="2"/>
  <c r="C35" i="2"/>
  <c r="D35" i="2"/>
  <c r="B36" i="2"/>
  <c r="C36" i="2"/>
  <c r="D36" i="2"/>
  <c r="B37" i="2"/>
  <c r="C37" i="2"/>
  <c r="D37" i="2"/>
  <c r="B38" i="2"/>
  <c r="C38" i="2"/>
  <c r="D38" i="2"/>
  <c r="B39" i="2"/>
  <c r="C39" i="2"/>
  <c r="D39" i="2"/>
  <c r="B40" i="2"/>
  <c r="C40" i="2"/>
  <c r="D40" i="2"/>
  <c r="B41" i="2"/>
  <c r="C41" i="2"/>
  <c r="D41" i="2"/>
  <c r="B42" i="2"/>
  <c r="C42" i="2"/>
  <c r="D42" i="2"/>
  <c r="B43" i="2"/>
  <c r="C43" i="2"/>
  <c r="D43" i="2"/>
  <c r="B44" i="2"/>
  <c r="C44" i="2"/>
  <c r="D44" i="2"/>
  <c r="B45" i="2"/>
  <c r="C45" i="2"/>
  <c r="D45" i="2"/>
  <c r="B46" i="2"/>
  <c r="C46" i="2"/>
  <c r="D46" i="2"/>
  <c r="B47" i="2"/>
  <c r="C47" i="2"/>
  <c r="D47" i="2"/>
  <c r="B48" i="2"/>
  <c r="C48" i="2"/>
  <c r="D48" i="2"/>
  <c r="B49" i="2"/>
  <c r="C49" i="2"/>
  <c r="D49" i="2"/>
  <c r="B50" i="2"/>
  <c r="C50" i="2"/>
  <c r="D50" i="2"/>
  <c r="B51" i="2"/>
  <c r="C51" i="2"/>
  <c r="D51" i="2"/>
  <c r="B52" i="2"/>
  <c r="C52" i="2"/>
  <c r="D52" i="2"/>
  <c r="B53" i="2"/>
  <c r="C53" i="2"/>
  <c r="D53" i="2"/>
  <c r="B54" i="2"/>
  <c r="C54" i="2"/>
  <c r="D54" i="2"/>
  <c r="B55" i="2"/>
  <c r="C55" i="2"/>
  <c r="D55" i="2"/>
  <c r="B56" i="2"/>
  <c r="C56" i="2"/>
  <c r="D56" i="2"/>
  <c r="B57" i="2"/>
  <c r="C57" i="2"/>
  <c r="D57" i="2"/>
  <c r="B58" i="2"/>
  <c r="C58" i="2"/>
  <c r="D58" i="2"/>
  <c r="B59" i="2"/>
  <c r="C59" i="2"/>
  <c r="D59" i="2"/>
  <c r="B60" i="2"/>
  <c r="C60" i="2"/>
  <c r="D60" i="2"/>
  <c r="B61" i="2"/>
  <c r="C61" i="2"/>
  <c r="D61" i="2"/>
  <c r="B62" i="2"/>
  <c r="C62" i="2"/>
  <c r="D62" i="2"/>
  <c r="B63" i="2"/>
  <c r="C63" i="2"/>
  <c r="D63" i="2"/>
  <c r="B64" i="2"/>
  <c r="C64" i="2"/>
  <c r="D64" i="2"/>
  <c r="B65" i="2"/>
  <c r="C65" i="2"/>
  <c r="D65" i="2"/>
  <c r="B66" i="2"/>
  <c r="C66" i="2"/>
  <c r="D66" i="2"/>
  <c r="B67" i="2"/>
  <c r="C67" i="2"/>
  <c r="D67" i="2"/>
  <c r="B68" i="2"/>
  <c r="C68" i="2"/>
  <c r="D68" i="2"/>
  <c r="B69" i="2"/>
  <c r="C69" i="2"/>
  <c r="D69" i="2"/>
  <c r="B70" i="2"/>
  <c r="C70" i="2"/>
  <c r="D70" i="2"/>
  <c r="B71" i="2"/>
  <c r="C71" i="2"/>
  <c r="D71" i="2"/>
  <c r="B72" i="2"/>
  <c r="C72" i="2"/>
  <c r="D72" i="2"/>
  <c r="B73" i="2"/>
  <c r="C73" i="2"/>
  <c r="D73" i="2"/>
  <c r="B74" i="2"/>
  <c r="C74" i="2"/>
  <c r="D74" i="2"/>
  <c r="B75" i="2"/>
  <c r="C75" i="2"/>
  <c r="D75" i="2"/>
  <c r="B76" i="2"/>
  <c r="C76" i="2"/>
  <c r="D76" i="2"/>
  <c r="B77" i="2"/>
  <c r="C77" i="2"/>
  <c r="D77" i="2"/>
  <c r="B78" i="2"/>
  <c r="C78" i="2"/>
  <c r="D78" i="2"/>
  <c r="B79" i="2"/>
  <c r="C79" i="2"/>
  <c r="D79" i="2"/>
  <c r="B80" i="2"/>
  <c r="C80" i="2"/>
  <c r="D80" i="2"/>
  <c r="B81" i="2"/>
  <c r="C81" i="2"/>
  <c r="D81" i="2"/>
  <c r="B82" i="2"/>
  <c r="C82" i="2"/>
  <c r="D82" i="2"/>
  <c r="B83" i="2"/>
  <c r="C83" i="2"/>
  <c r="D83" i="2"/>
  <c r="B84" i="2"/>
  <c r="C84" i="2"/>
  <c r="D84" i="2"/>
  <c r="B85" i="2"/>
  <c r="C85" i="2"/>
  <c r="D85" i="2"/>
  <c r="B86" i="2"/>
  <c r="C86" i="2"/>
  <c r="D86" i="2"/>
  <c r="B87" i="2"/>
  <c r="C87" i="2"/>
  <c r="D87" i="2"/>
  <c r="B88" i="2"/>
  <c r="C88" i="2"/>
  <c r="D88" i="2"/>
  <c r="B89" i="2"/>
  <c r="C89" i="2"/>
  <c r="D89" i="2"/>
  <c r="B90" i="2"/>
  <c r="C90" i="2"/>
  <c r="D90" i="2"/>
  <c r="B91" i="2"/>
  <c r="C91" i="2"/>
  <c r="D91" i="2"/>
  <c r="B92" i="2"/>
  <c r="C92" i="2"/>
  <c r="D92" i="2"/>
  <c r="B93" i="2"/>
  <c r="C93" i="2"/>
  <c r="D93" i="2"/>
  <c r="B94" i="2"/>
  <c r="C94" i="2"/>
  <c r="D94" i="2"/>
  <c r="B95" i="2"/>
  <c r="C95" i="2"/>
  <c r="D95" i="2"/>
  <c r="B96" i="2"/>
  <c r="C96" i="2"/>
  <c r="D96" i="2"/>
  <c r="B97" i="2"/>
  <c r="C97" i="2"/>
  <c r="D97" i="2"/>
  <c r="B98" i="2"/>
  <c r="C98" i="2"/>
  <c r="D98" i="2"/>
  <c r="B99" i="2"/>
  <c r="C99" i="2"/>
  <c r="D99" i="2"/>
  <c r="B100" i="2"/>
  <c r="C100" i="2"/>
  <c r="D100" i="2"/>
  <c r="B101" i="2"/>
  <c r="C101" i="2"/>
  <c r="D101" i="2"/>
  <c r="B102" i="2"/>
  <c r="C102" i="2"/>
  <c r="D102" i="2"/>
  <c r="B103" i="2"/>
  <c r="C103" i="2"/>
  <c r="D103" i="2"/>
  <c r="B104" i="2"/>
  <c r="C104" i="2"/>
  <c r="D104" i="2"/>
  <c r="B105" i="2"/>
  <c r="C105" i="2"/>
  <c r="D105" i="2"/>
  <c r="B106" i="2"/>
  <c r="C106" i="2"/>
  <c r="D106" i="2"/>
  <c r="B107" i="2"/>
  <c r="C107" i="2"/>
  <c r="D107" i="2"/>
  <c r="B108" i="2"/>
  <c r="C108" i="2"/>
  <c r="D108" i="2"/>
  <c r="B109" i="2"/>
  <c r="C109" i="2"/>
  <c r="D109" i="2"/>
  <c r="B110" i="2"/>
  <c r="C110" i="2"/>
  <c r="D110" i="2"/>
  <c r="B111" i="2"/>
  <c r="C111" i="2"/>
  <c r="D111" i="2"/>
  <c r="B112" i="2"/>
  <c r="C112" i="2"/>
  <c r="D112" i="2"/>
  <c r="B113" i="2"/>
  <c r="C113" i="2"/>
  <c r="D113" i="2"/>
  <c r="B114" i="2"/>
  <c r="C114" i="2"/>
  <c r="D114" i="2"/>
  <c r="B115" i="2"/>
  <c r="C115" i="2"/>
  <c r="D115" i="2"/>
  <c r="B116" i="2"/>
  <c r="C116" i="2"/>
  <c r="D116" i="2"/>
  <c r="B117" i="2"/>
  <c r="C117" i="2"/>
  <c r="D117" i="2"/>
  <c r="B118" i="2"/>
  <c r="C118" i="2"/>
  <c r="D118" i="2"/>
  <c r="B119" i="2"/>
  <c r="C119" i="2"/>
  <c r="D119" i="2"/>
  <c r="B120" i="2"/>
  <c r="C120" i="2"/>
  <c r="D120" i="2"/>
  <c r="B121" i="2"/>
  <c r="C121" i="2"/>
  <c r="D121" i="2"/>
  <c r="B122" i="2"/>
  <c r="C122" i="2"/>
  <c r="D122" i="2"/>
  <c r="B123" i="2"/>
  <c r="C123" i="2"/>
  <c r="D123" i="2"/>
  <c r="B124" i="2"/>
  <c r="C124" i="2"/>
  <c r="D124" i="2"/>
  <c r="B125" i="2"/>
  <c r="C125" i="2"/>
  <c r="D125" i="2"/>
  <c r="B126" i="2"/>
  <c r="C126" i="2"/>
  <c r="D126" i="2"/>
  <c r="B127" i="2"/>
  <c r="C127" i="2"/>
  <c r="D127" i="2"/>
  <c r="B128" i="2"/>
  <c r="C128" i="2"/>
  <c r="D128" i="2"/>
  <c r="B129" i="2"/>
  <c r="C129" i="2"/>
  <c r="D129" i="2"/>
  <c r="B130" i="2"/>
  <c r="C130" i="2"/>
  <c r="D130" i="2"/>
  <c r="B131" i="2"/>
  <c r="C131" i="2"/>
  <c r="D131" i="2"/>
  <c r="B132" i="2"/>
  <c r="C132" i="2"/>
  <c r="D132" i="2"/>
  <c r="B133" i="2"/>
  <c r="C133" i="2"/>
  <c r="D133" i="2"/>
  <c r="B134" i="2"/>
  <c r="C134" i="2"/>
  <c r="D134" i="2"/>
  <c r="B135" i="2"/>
  <c r="C135" i="2"/>
  <c r="D135" i="2"/>
  <c r="B139" i="2"/>
  <c r="C139" i="2"/>
  <c r="D139" i="2"/>
  <c r="B140" i="2"/>
  <c r="C140" i="2"/>
  <c r="D140" i="2"/>
  <c r="B141" i="2"/>
  <c r="C141" i="2"/>
  <c r="D141" i="2"/>
  <c r="B142" i="2"/>
  <c r="C142" i="2"/>
  <c r="D142" i="2"/>
  <c r="B143" i="2"/>
  <c r="C143" i="2"/>
  <c r="D143" i="2"/>
  <c r="B144" i="2"/>
  <c r="C144" i="2"/>
  <c r="D144" i="2"/>
  <c r="B145" i="2"/>
  <c r="C145" i="2"/>
  <c r="D145" i="2"/>
  <c r="B146" i="2"/>
  <c r="C146" i="2"/>
  <c r="D146" i="2"/>
  <c r="B147" i="2"/>
  <c r="C147" i="2"/>
  <c r="D147" i="2"/>
  <c r="B148" i="2"/>
  <c r="C148" i="2"/>
  <c r="D148" i="2"/>
  <c r="B149" i="2"/>
  <c r="C149" i="2"/>
  <c r="D149" i="2"/>
  <c r="B150" i="2"/>
  <c r="C150" i="2"/>
  <c r="D150" i="2"/>
  <c r="B151" i="2"/>
  <c r="C151" i="2"/>
  <c r="D151" i="2"/>
  <c r="B152" i="2"/>
  <c r="C152" i="2"/>
  <c r="D152" i="2"/>
  <c r="B153" i="2"/>
  <c r="C153" i="2"/>
  <c r="D153" i="2"/>
  <c r="B154" i="2"/>
  <c r="C154" i="2"/>
  <c r="D154" i="2"/>
  <c r="B155" i="2"/>
  <c r="C155" i="2"/>
  <c r="D155" i="2"/>
  <c r="B156" i="2"/>
  <c r="C156" i="2"/>
  <c r="D156" i="2"/>
  <c r="B157" i="2"/>
  <c r="C157" i="2"/>
  <c r="D157" i="2"/>
  <c r="B158" i="2"/>
  <c r="C158" i="2"/>
  <c r="D158" i="2"/>
  <c r="B159" i="2"/>
  <c r="C159" i="2"/>
  <c r="D159" i="2"/>
  <c r="B160" i="2"/>
  <c r="C160" i="2"/>
  <c r="D160" i="2"/>
  <c r="B161" i="2"/>
  <c r="C161" i="2"/>
  <c r="D161" i="2"/>
  <c r="B162" i="2"/>
  <c r="C162" i="2"/>
  <c r="D162" i="2"/>
  <c r="B163" i="2"/>
  <c r="C163" i="2"/>
  <c r="D163" i="2"/>
  <c r="B164" i="2"/>
  <c r="C164" i="2"/>
  <c r="D164" i="2"/>
  <c r="B165" i="2"/>
  <c r="C165" i="2"/>
  <c r="D165" i="2"/>
  <c r="B166" i="2"/>
  <c r="C166" i="2"/>
  <c r="D166" i="2"/>
  <c r="B167" i="2"/>
  <c r="C167" i="2"/>
  <c r="D167" i="2"/>
  <c r="B168" i="2"/>
  <c r="C168" i="2"/>
  <c r="D168" i="2"/>
  <c r="B169" i="2"/>
  <c r="C169" i="2"/>
  <c r="D169" i="2"/>
  <c r="B170" i="2"/>
  <c r="C170" i="2"/>
  <c r="D170" i="2"/>
  <c r="B171" i="2"/>
  <c r="C171" i="2"/>
  <c r="D171" i="2"/>
  <c r="B172" i="2"/>
  <c r="C172" i="2"/>
  <c r="D172" i="2"/>
  <c r="B173" i="2"/>
  <c r="C173" i="2"/>
  <c r="D173" i="2"/>
  <c r="B174" i="2"/>
  <c r="C174" i="2"/>
  <c r="D174" i="2"/>
  <c r="B175" i="2"/>
  <c r="C175" i="2"/>
  <c r="D175" i="2"/>
  <c r="B176" i="2"/>
  <c r="C176" i="2"/>
  <c r="D176" i="2"/>
  <c r="B177" i="2"/>
  <c r="C177" i="2"/>
  <c r="D177" i="2"/>
  <c r="B178" i="2"/>
  <c r="C178" i="2"/>
  <c r="D178" i="2"/>
  <c r="B179" i="2"/>
  <c r="C179" i="2"/>
  <c r="D179" i="2"/>
  <c r="B180" i="2"/>
  <c r="C180" i="2"/>
  <c r="D180" i="2"/>
  <c r="B181" i="2"/>
  <c r="C181" i="2"/>
  <c r="D181" i="2"/>
  <c r="B182" i="2"/>
  <c r="C182" i="2"/>
  <c r="D182" i="2"/>
  <c r="B183" i="2"/>
  <c r="C183" i="2"/>
  <c r="D183" i="2"/>
  <c r="B184" i="2"/>
  <c r="C184" i="2"/>
  <c r="D184" i="2"/>
  <c r="B185" i="2"/>
  <c r="C185" i="2"/>
  <c r="D185" i="2"/>
  <c r="B186" i="2"/>
  <c r="C186" i="2"/>
  <c r="D186" i="2"/>
  <c r="B187" i="2"/>
  <c r="C187" i="2"/>
  <c r="D187" i="2"/>
  <c r="B188" i="2"/>
  <c r="C188" i="2"/>
  <c r="D188" i="2"/>
  <c r="B189" i="2"/>
  <c r="C189" i="2"/>
  <c r="D189" i="2"/>
  <c r="B190" i="2"/>
  <c r="C190" i="2"/>
  <c r="D190" i="2"/>
  <c r="B191" i="2"/>
  <c r="C191" i="2"/>
  <c r="D191" i="2"/>
  <c r="B192" i="2"/>
  <c r="C192" i="2"/>
  <c r="D192" i="2"/>
  <c r="B193" i="2"/>
  <c r="C193" i="2"/>
  <c r="D193" i="2"/>
  <c r="B194" i="2"/>
  <c r="C194" i="2"/>
  <c r="D194" i="2"/>
  <c r="B195" i="2"/>
  <c r="C195" i="2"/>
  <c r="D195" i="2"/>
  <c r="B196" i="2"/>
  <c r="C196" i="2"/>
  <c r="D196" i="2"/>
  <c r="B197" i="2"/>
  <c r="C197" i="2"/>
  <c r="D197" i="2"/>
  <c r="B198" i="2"/>
  <c r="C198" i="2"/>
  <c r="D198" i="2"/>
  <c r="B199" i="2"/>
  <c r="C199" i="2"/>
  <c r="D199" i="2"/>
  <c r="B200" i="2"/>
  <c r="C200" i="2"/>
  <c r="D200" i="2"/>
  <c r="B201" i="2"/>
  <c r="C201" i="2"/>
  <c r="D201" i="2"/>
  <c r="B202" i="2"/>
  <c r="C202" i="2"/>
  <c r="D202" i="2"/>
  <c r="B203" i="2"/>
  <c r="C203" i="2"/>
  <c r="D203" i="2"/>
  <c r="B204" i="2"/>
  <c r="C204" i="2"/>
  <c r="D204" i="2"/>
  <c r="B205" i="2"/>
  <c r="C205" i="2"/>
  <c r="D205" i="2"/>
  <c r="B206" i="2"/>
  <c r="C206" i="2"/>
  <c r="D206" i="2"/>
  <c r="B207" i="2"/>
  <c r="C207" i="2"/>
  <c r="D207" i="2"/>
  <c r="B208" i="2"/>
  <c r="C208" i="2"/>
  <c r="D208" i="2"/>
  <c r="B209" i="2"/>
  <c r="C209" i="2"/>
  <c r="D209" i="2"/>
  <c r="B210" i="2"/>
  <c r="C210" i="2"/>
  <c r="D210" i="2"/>
  <c r="B211" i="2"/>
  <c r="C211" i="2"/>
  <c r="D211" i="2"/>
  <c r="B212" i="2"/>
  <c r="C212" i="2"/>
  <c r="D212" i="2"/>
  <c r="B213" i="2"/>
  <c r="C213" i="2"/>
  <c r="D213" i="2"/>
  <c r="B214" i="2"/>
  <c r="C214" i="2"/>
  <c r="D214" i="2"/>
  <c r="B215" i="2"/>
  <c r="C215" i="2"/>
  <c r="D215" i="2"/>
  <c r="B216" i="2"/>
  <c r="C216" i="2"/>
  <c r="D216" i="2"/>
  <c r="B217" i="2"/>
  <c r="C217" i="2"/>
  <c r="D217" i="2"/>
  <c r="B218" i="2"/>
  <c r="C218" i="2"/>
  <c r="D218" i="2"/>
  <c r="B219" i="2"/>
  <c r="C219" i="2"/>
  <c r="D219" i="2"/>
  <c r="B220" i="2"/>
  <c r="C220" i="2"/>
  <c r="D220" i="2"/>
  <c r="B221" i="2"/>
  <c r="C221" i="2"/>
  <c r="D221" i="2"/>
  <c r="B222" i="2"/>
  <c r="C222" i="2"/>
  <c r="D222" i="2"/>
  <c r="B223" i="2"/>
  <c r="C223" i="2"/>
  <c r="D223" i="2"/>
  <c r="B224" i="2"/>
  <c r="C224" i="2"/>
  <c r="D224" i="2"/>
  <c r="B225" i="2"/>
  <c r="C225" i="2"/>
  <c r="D225" i="2"/>
  <c r="B226" i="2"/>
  <c r="C226" i="2"/>
  <c r="D226" i="2"/>
  <c r="B227" i="2"/>
  <c r="C227" i="2"/>
  <c r="D227" i="2"/>
  <c r="B228" i="2"/>
  <c r="C228" i="2"/>
  <c r="D228" i="2"/>
  <c r="B229" i="2"/>
  <c r="C229" i="2"/>
  <c r="D229" i="2"/>
  <c r="B230" i="2"/>
  <c r="C230" i="2"/>
  <c r="D230" i="2"/>
  <c r="B231" i="2"/>
  <c r="C231" i="2"/>
  <c r="D231" i="2"/>
  <c r="B232" i="2"/>
  <c r="C232" i="2"/>
  <c r="D232" i="2"/>
  <c r="B233" i="2"/>
  <c r="C233" i="2"/>
  <c r="D233" i="2"/>
  <c r="B234" i="2"/>
  <c r="C234" i="2"/>
  <c r="D234" i="2"/>
  <c r="B235" i="2"/>
  <c r="C235" i="2"/>
  <c r="D235" i="2"/>
  <c r="B236" i="2"/>
  <c r="C236" i="2"/>
  <c r="D236" i="2"/>
  <c r="B237" i="2"/>
  <c r="C237" i="2"/>
  <c r="D237" i="2"/>
  <c r="B238" i="2"/>
  <c r="C238" i="2"/>
  <c r="D238" i="2"/>
  <c r="B239" i="2"/>
  <c r="C239" i="2"/>
  <c r="D239" i="2"/>
  <c r="B240" i="2"/>
  <c r="C240" i="2"/>
  <c r="D240" i="2"/>
  <c r="B241" i="2"/>
  <c r="C241" i="2"/>
  <c r="D241" i="2"/>
  <c r="B242" i="2"/>
  <c r="C242" i="2"/>
  <c r="D242" i="2"/>
  <c r="B243" i="2"/>
  <c r="C243" i="2"/>
  <c r="D243" i="2"/>
  <c r="B244" i="2"/>
  <c r="C244" i="2"/>
  <c r="D244" i="2"/>
  <c r="B245" i="2"/>
  <c r="C245" i="2"/>
  <c r="D245" i="2"/>
  <c r="B246" i="2"/>
  <c r="C246" i="2"/>
  <c r="D246" i="2"/>
  <c r="B247" i="2"/>
  <c r="C247" i="2"/>
  <c r="D247" i="2"/>
  <c r="B248" i="2"/>
  <c r="C248" i="2"/>
  <c r="D248" i="2"/>
  <c r="B249" i="2"/>
  <c r="C249" i="2"/>
  <c r="D249" i="2"/>
  <c r="B250" i="2"/>
  <c r="C250" i="2"/>
  <c r="D250" i="2"/>
  <c r="B251" i="2"/>
  <c r="C251" i="2"/>
  <c r="D251" i="2"/>
  <c r="B252" i="2"/>
  <c r="C252" i="2"/>
  <c r="D252" i="2"/>
  <c r="B253" i="2"/>
  <c r="C253" i="2"/>
  <c r="D253" i="2"/>
  <c r="B254" i="2"/>
  <c r="C254" i="2"/>
  <c r="D254" i="2"/>
  <c r="B255" i="2"/>
  <c r="C255" i="2"/>
  <c r="D255" i="2"/>
  <c r="B256" i="2"/>
  <c r="C256" i="2"/>
  <c r="D256" i="2"/>
  <c r="B257" i="2"/>
  <c r="C257" i="2"/>
  <c r="D257" i="2"/>
  <c r="B258" i="2"/>
  <c r="C258" i="2"/>
  <c r="D258" i="2"/>
  <c r="B259" i="2"/>
  <c r="C259" i="2"/>
  <c r="D259" i="2"/>
  <c r="B260" i="2"/>
  <c r="C260" i="2"/>
  <c r="D260" i="2"/>
  <c r="B261" i="2"/>
  <c r="C261" i="2"/>
  <c r="D261" i="2"/>
  <c r="B262" i="2"/>
  <c r="C262" i="2"/>
  <c r="D262" i="2"/>
  <c r="B263" i="2"/>
  <c r="C263" i="2"/>
  <c r="D263" i="2"/>
  <c r="B264" i="2"/>
  <c r="C264" i="2"/>
  <c r="D264" i="2"/>
  <c r="B265" i="2"/>
  <c r="C265" i="2"/>
  <c r="D265" i="2"/>
  <c r="B266" i="2"/>
  <c r="C266" i="2"/>
  <c r="D266" i="2"/>
  <c r="B267" i="2"/>
  <c r="C267" i="2"/>
  <c r="D267" i="2"/>
  <c r="B268" i="2"/>
  <c r="C268" i="2"/>
  <c r="D268" i="2"/>
  <c r="B269" i="2"/>
  <c r="C269" i="2"/>
  <c r="D269" i="2"/>
  <c r="B270" i="2"/>
  <c r="C270" i="2"/>
  <c r="D270" i="2"/>
  <c r="B271" i="2"/>
  <c r="C271" i="2"/>
  <c r="D271" i="2"/>
  <c r="B272" i="2"/>
  <c r="C272" i="2"/>
  <c r="D272" i="2"/>
  <c r="B273" i="2"/>
  <c r="C273" i="2"/>
  <c r="D273" i="2"/>
  <c r="B274" i="2"/>
  <c r="C274" i="2"/>
  <c r="D274" i="2"/>
  <c r="B275" i="2"/>
  <c r="C275" i="2"/>
  <c r="D275" i="2"/>
  <c r="B276" i="2"/>
  <c r="C276" i="2"/>
  <c r="D276" i="2"/>
  <c r="B277" i="2"/>
  <c r="C277" i="2"/>
  <c r="D277" i="2"/>
  <c r="B278" i="2"/>
  <c r="C278" i="2"/>
  <c r="D278" i="2"/>
  <c r="B279" i="2"/>
  <c r="C279" i="2"/>
  <c r="D279" i="2"/>
  <c r="B280" i="2"/>
  <c r="C280" i="2"/>
  <c r="D280" i="2"/>
  <c r="B281" i="2"/>
  <c r="C281" i="2"/>
  <c r="D281" i="2"/>
  <c r="B282" i="2"/>
  <c r="C282" i="2"/>
  <c r="D282" i="2"/>
  <c r="B283" i="2"/>
  <c r="C283" i="2"/>
  <c r="D283" i="2"/>
  <c r="B284" i="2"/>
  <c r="C284" i="2"/>
  <c r="D284" i="2"/>
  <c r="B285" i="2"/>
  <c r="C285" i="2"/>
  <c r="D285" i="2"/>
  <c r="B286" i="2"/>
  <c r="C286" i="2"/>
  <c r="D286" i="2"/>
  <c r="B287" i="2"/>
  <c r="C287" i="2"/>
  <c r="D287" i="2"/>
  <c r="B288" i="2"/>
  <c r="C288" i="2"/>
  <c r="D288" i="2"/>
  <c r="B289" i="2"/>
  <c r="C289" i="2"/>
  <c r="D289" i="2"/>
  <c r="B290" i="2"/>
  <c r="C290" i="2"/>
  <c r="D290" i="2"/>
  <c r="B291" i="2"/>
  <c r="C291" i="2"/>
  <c r="D291" i="2"/>
  <c r="B292" i="2"/>
  <c r="C292" i="2"/>
  <c r="D292" i="2"/>
  <c r="B293" i="2"/>
  <c r="C293" i="2"/>
  <c r="D293" i="2"/>
  <c r="B294" i="2"/>
  <c r="C294" i="2"/>
  <c r="D294" i="2"/>
  <c r="B295" i="2"/>
  <c r="C295" i="2"/>
  <c r="D295" i="2"/>
  <c r="B296" i="2"/>
  <c r="C296" i="2"/>
  <c r="D296" i="2"/>
  <c r="B297" i="2"/>
  <c r="C297" i="2"/>
  <c r="D297" i="2"/>
  <c r="B298" i="2"/>
  <c r="C298" i="2"/>
  <c r="D298" i="2"/>
  <c r="B299" i="2"/>
  <c r="C299" i="2"/>
  <c r="D299" i="2"/>
  <c r="B300" i="2"/>
  <c r="C300" i="2"/>
  <c r="D300" i="2"/>
  <c r="B301" i="2"/>
  <c r="C301" i="2"/>
  <c r="D301" i="2"/>
  <c r="B302" i="2"/>
  <c r="C302" i="2"/>
  <c r="D302" i="2"/>
  <c r="B303" i="2"/>
  <c r="C303" i="2"/>
  <c r="D303" i="2"/>
  <c r="B304" i="2"/>
  <c r="C304" i="2"/>
  <c r="D304" i="2"/>
  <c r="B305" i="2"/>
  <c r="C305" i="2"/>
  <c r="D305" i="2"/>
  <c r="B306" i="2"/>
  <c r="C306" i="2"/>
  <c r="D306" i="2"/>
  <c r="B307" i="2"/>
  <c r="C307" i="2"/>
  <c r="D307" i="2"/>
  <c r="B308" i="2"/>
  <c r="C308" i="2"/>
  <c r="D308" i="2"/>
  <c r="B309" i="2"/>
  <c r="C309" i="2"/>
  <c r="D309" i="2"/>
  <c r="B310" i="2"/>
  <c r="C310" i="2"/>
  <c r="D310" i="2"/>
  <c r="B311" i="2"/>
  <c r="C311" i="2"/>
  <c r="D311" i="2"/>
  <c r="B312" i="2"/>
  <c r="C312" i="2"/>
  <c r="D312" i="2"/>
  <c r="B313" i="2"/>
  <c r="C313" i="2"/>
  <c r="D313" i="2"/>
  <c r="B314" i="2"/>
  <c r="C314" i="2"/>
  <c r="D314" i="2"/>
  <c r="B315" i="2"/>
  <c r="C315" i="2"/>
  <c r="D315" i="2"/>
  <c r="B316" i="2"/>
  <c r="C316" i="2"/>
  <c r="D316" i="2"/>
  <c r="B317" i="2"/>
  <c r="C317" i="2"/>
  <c r="D317" i="2"/>
  <c r="B318" i="2"/>
  <c r="C318" i="2"/>
  <c r="D318" i="2"/>
  <c r="B319" i="2"/>
  <c r="C319" i="2"/>
  <c r="D319" i="2"/>
  <c r="B320" i="2"/>
  <c r="C320" i="2"/>
  <c r="D320" i="2"/>
  <c r="B321" i="2"/>
  <c r="C321" i="2"/>
  <c r="D321" i="2"/>
  <c r="B322" i="2"/>
  <c r="C322" i="2"/>
  <c r="D322" i="2"/>
  <c r="B323" i="2"/>
  <c r="C323" i="2"/>
  <c r="D323" i="2"/>
  <c r="B324" i="2"/>
  <c r="C324" i="2"/>
  <c r="D324" i="2"/>
  <c r="B325" i="2"/>
  <c r="C325" i="2"/>
  <c r="D325" i="2"/>
  <c r="B326" i="2"/>
  <c r="C326" i="2"/>
  <c r="D326" i="2"/>
  <c r="B327" i="2"/>
  <c r="C327" i="2"/>
  <c r="D327" i="2"/>
  <c r="B328" i="2"/>
  <c r="C328" i="2"/>
  <c r="D328" i="2"/>
  <c r="B329" i="2"/>
  <c r="C329" i="2"/>
  <c r="D329" i="2"/>
  <c r="B330" i="2"/>
  <c r="C330" i="2"/>
  <c r="D330" i="2"/>
  <c r="B331" i="2"/>
  <c r="C331" i="2"/>
  <c r="D331" i="2"/>
  <c r="B332" i="2"/>
  <c r="C332" i="2"/>
  <c r="D332" i="2"/>
  <c r="B333" i="2"/>
  <c r="C333" i="2"/>
  <c r="D333" i="2"/>
  <c r="B334" i="2"/>
  <c r="C334" i="2"/>
  <c r="D334" i="2"/>
  <c r="B335" i="2"/>
  <c r="C335" i="2"/>
  <c r="D335" i="2"/>
  <c r="B336" i="2"/>
  <c r="C336" i="2"/>
  <c r="D336" i="2"/>
  <c r="B337" i="2"/>
  <c r="C337" i="2"/>
  <c r="D337" i="2"/>
  <c r="B338" i="2"/>
  <c r="C338" i="2"/>
  <c r="D338" i="2"/>
  <c r="B339" i="2"/>
  <c r="C339" i="2"/>
  <c r="D339" i="2"/>
  <c r="B340" i="2"/>
  <c r="C340" i="2"/>
  <c r="D340" i="2"/>
  <c r="B341" i="2"/>
  <c r="C341" i="2"/>
  <c r="D341" i="2"/>
  <c r="B342" i="2"/>
  <c r="C342" i="2"/>
  <c r="D342" i="2"/>
  <c r="D2" i="2"/>
  <c r="B2" i="2"/>
  <c r="C2" i="2"/>
</calcChain>
</file>

<file path=xl/comments1.xml><?xml version="1.0" encoding="utf-8"?>
<comments xmlns="http://schemas.openxmlformats.org/spreadsheetml/2006/main">
  <authors>
    <author>Icaro Sampaio</author>
  </authors>
  <commentList>
    <comment ref="J2" authorId="0">
      <text>
        <r>
          <rPr>
            <sz val="9"/>
            <color indexed="81"/>
            <rFont val="Tahoma"/>
            <family val="2"/>
          </rPr>
          <t xml:space="preserve">Fator a aplicar sobre o quantitativo (de 0 a 1). Trechos a serem executados pelo DNIT durante a concessão (Apêndice I)
</t>
        </r>
      </text>
    </comment>
    <comment ref="K2" authorId="0">
      <text>
        <r>
          <rPr>
            <sz val="9"/>
            <color indexed="81"/>
            <rFont val="Tahoma"/>
            <family val="2"/>
          </rPr>
          <t xml:space="preserve">Fator a aplicar sobre a extensão do PNV (de 0 a 1). Referente a trechos de travessia urbana a serem excluídos devido implantação de contorno
</t>
        </r>
      </text>
    </comment>
    <comment ref="K68" authorId="0">
      <text>
        <r>
          <rPr>
            <sz val="9"/>
            <color indexed="81"/>
            <rFont val="Tahoma"/>
            <family val="2"/>
          </rPr>
          <t xml:space="preserve">Manhuaçu
</t>
        </r>
      </text>
    </comment>
    <comment ref="K70" authorId="0">
      <text>
        <r>
          <rPr>
            <sz val="9"/>
            <color indexed="81"/>
            <rFont val="Tahoma"/>
            <family val="2"/>
          </rPr>
          <t>Realeza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2" authorId="0">
      <text>
        <r>
          <rPr>
            <sz val="9"/>
            <color indexed="81"/>
            <rFont val="Tahoma"/>
            <charset val="1"/>
          </rPr>
          <t xml:space="preserve">Gurupi
</t>
        </r>
      </text>
    </comment>
    <comment ref="F136" authorId="0">
      <text>
        <r>
          <rPr>
            <sz val="9"/>
            <color indexed="81"/>
            <rFont val="Tahoma"/>
            <family val="2"/>
          </rPr>
          <t xml:space="preserve">= 68,9 - 3,2
</t>
        </r>
      </text>
    </comment>
    <comment ref="K136" authorId="0">
      <text>
        <r>
          <rPr>
            <sz val="9"/>
            <color indexed="81"/>
            <rFont val="Tahoma"/>
            <family val="2"/>
          </rPr>
          <t xml:space="preserve">Uberlândia
</t>
        </r>
      </text>
    </comment>
    <comment ref="E140" authorId="0">
      <text>
        <r>
          <rPr>
            <sz val="9"/>
            <color indexed="81"/>
            <rFont val="Tahoma"/>
            <family val="2"/>
          </rPr>
          <t xml:space="preserve">= 74 + 3,3
</t>
        </r>
      </text>
    </comment>
    <comment ref="K161" authorId="0">
      <text>
        <r>
          <rPr>
            <sz val="9"/>
            <color indexed="81"/>
            <rFont val="Tahoma"/>
            <family val="2"/>
          </rPr>
          <t xml:space="preserve">Goiânia
</t>
        </r>
      </text>
    </comment>
    <comment ref="K217" authorId="0">
      <text>
        <r>
          <rPr>
            <sz val="9"/>
            <color indexed="81"/>
            <rFont val="Tahoma"/>
            <family val="2"/>
          </rPr>
          <t xml:space="preserve">Mundo Novo
</t>
        </r>
      </text>
    </comment>
    <comment ref="K218" authorId="0">
      <text>
        <r>
          <rPr>
            <sz val="9"/>
            <color indexed="81"/>
            <rFont val="Tahoma"/>
            <family val="2"/>
          </rPr>
          <t xml:space="preserve">Eldorado
</t>
        </r>
      </text>
    </comment>
    <comment ref="K227" authorId="0">
      <text>
        <r>
          <rPr>
            <sz val="9"/>
            <color indexed="81"/>
            <rFont val="Tahoma"/>
            <family val="2"/>
          </rPr>
          <t xml:space="preserve">Caarapó
</t>
        </r>
      </text>
    </comment>
    <comment ref="K235" authorId="0">
      <text>
        <r>
          <rPr>
            <sz val="9"/>
            <color indexed="81"/>
            <rFont val="Tahoma"/>
            <family val="2"/>
          </rPr>
          <t>Vila Varga</t>
        </r>
      </text>
    </comment>
    <comment ref="K267" authorId="0">
      <text>
        <r>
          <rPr>
            <sz val="9"/>
            <color indexed="81"/>
            <rFont val="Tahoma"/>
            <family val="2"/>
          </rPr>
          <t xml:space="preserve">Três Lagoas
</t>
        </r>
      </text>
    </comment>
    <comment ref="K294" authorId="0">
      <text>
        <r>
          <rPr>
            <sz val="9"/>
            <color indexed="81"/>
            <rFont val="Tahoma"/>
            <charset val="1"/>
          </rPr>
          <t xml:space="preserve">Rondonópolis
</t>
        </r>
      </text>
    </comment>
    <comment ref="K302" authorId="0">
      <text>
        <r>
          <rPr>
            <sz val="9"/>
            <color indexed="81"/>
            <rFont val="Tahoma"/>
            <charset val="1"/>
          </rPr>
          <t xml:space="preserve">Santa Elvira e Juscimeira
</t>
        </r>
      </text>
    </comment>
    <comment ref="K303" authorId="0">
      <text>
        <r>
          <rPr>
            <sz val="9"/>
            <color indexed="81"/>
            <rFont val="Tahoma"/>
            <family val="2"/>
          </rPr>
          <t>Juscimeira</t>
        </r>
      </text>
    </comment>
    <comment ref="K304" authorId="0">
      <text>
        <r>
          <rPr>
            <sz val="9"/>
            <color indexed="81"/>
            <rFont val="Tahoma"/>
            <family val="2"/>
          </rPr>
          <t>Juscimeira</t>
        </r>
      </text>
    </comment>
    <comment ref="K305" authorId="0">
      <text>
        <r>
          <rPr>
            <sz val="9"/>
            <color indexed="81"/>
            <rFont val="Tahoma"/>
            <family val="2"/>
          </rPr>
          <t xml:space="preserve">São Pedro da Cipa
</t>
        </r>
      </text>
    </comment>
    <comment ref="K306" authorId="0">
      <text>
        <r>
          <rPr>
            <sz val="9"/>
            <color indexed="81"/>
            <rFont val="Tahoma"/>
            <family val="2"/>
          </rPr>
          <t xml:space="preserve">Jaciara
</t>
        </r>
      </text>
    </comment>
    <comment ref="K312" authorId="0">
      <text>
        <r>
          <rPr>
            <sz val="9"/>
            <color indexed="81"/>
            <rFont val="Tahoma"/>
            <family val="2"/>
          </rPr>
          <t xml:space="preserve">São Vicente
</t>
        </r>
      </text>
    </comment>
    <comment ref="K315" authorId="0">
      <text>
        <r>
          <rPr>
            <sz val="9"/>
            <color indexed="81"/>
            <rFont val="Tahoma"/>
            <family val="2"/>
          </rPr>
          <t xml:space="preserve">Serra de São Vicente - Variante I
</t>
        </r>
      </text>
    </comment>
    <comment ref="K318" authorId="0">
      <text>
        <r>
          <rPr>
            <sz val="9"/>
            <color indexed="81"/>
            <rFont val="Tahoma"/>
            <family val="2"/>
          </rPr>
          <t xml:space="preserve">Serra de São Vicente - Variante II
</t>
        </r>
      </text>
    </comment>
    <comment ref="K322" authorId="0">
      <text>
        <r>
          <rPr>
            <sz val="9"/>
            <color indexed="81"/>
            <rFont val="Tahoma"/>
            <family val="2"/>
          </rPr>
          <t xml:space="preserve">Contorno Cuiabá
</t>
        </r>
      </text>
    </comment>
    <comment ref="K329" authorId="0">
      <text>
        <r>
          <rPr>
            <sz val="9"/>
            <color indexed="81"/>
            <rFont val="Tahoma"/>
            <family val="2"/>
          </rPr>
          <t xml:space="preserve">Jangada
</t>
        </r>
      </text>
    </comment>
    <comment ref="K346" authorId="0">
      <text>
        <r>
          <rPr>
            <sz val="9"/>
            <color indexed="81"/>
            <rFont val="Tahoma"/>
            <family val="2"/>
          </rPr>
          <t>Travessia de SINOP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<sst xmlns="http://schemas.openxmlformats.org/spreadsheetml/2006/main" count="2092" uniqueCount="746">
  <si>
    <t>Lote</t>
  </si>
  <si>
    <t>Código</t>
  </si>
  <si>
    <t>Local de Início</t>
  </si>
  <si>
    <t>Local de Fim</t>
  </si>
  <si>
    <t>km inicial</t>
  </si>
  <si>
    <t>km final</t>
  </si>
  <si>
    <t>Extensão</t>
  </si>
  <si>
    <t>101BBA1540</t>
  </si>
  <si>
    <t>ENTR BR-324</t>
  </si>
  <si>
    <t>HUMILDES</t>
  </si>
  <si>
    <t>101BBA1550</t>
  </si>
  <si>
    <t>ENTR BA-501 (P/SÃO GONÇALO DOS CAMPOS)</t>
  </si>
  <si>
    <t>101BBA1570</t>
  </si>
  <si>
    <t>ENTR BA-502 (P/CONCEIÇÃO DA FEIRA)</t>
  </si>
  <si>
    <t>101BBA1572</t>
  </si>
  <si>
    <t>ENTR BA-492 (GOVERNADOR MANGABEIRA)</t>
  </si>
  <si>
    <t>101BBA1574</t>
  </si>
  <si>
    <t>ENTR BA-496 (CRUZ DAS ALMAS)</t>
  </si>
  <si>
    <t>101BBA1590</t>
  </si>
  <si>
    <t>ENTR BR-242(A) (SAPEAÇÚ)</t>
  </si>
  <si>
    <t>101BBA1610</t>
  </si>
  <si>
    <t>ENTR BR-242(B) (CONCEIÇÃO DO ALMEIDA)</t>
  </si>
  <si>
    <t>101BBA1630</t>
  </si>
  <si>
    <t>ENTR BA-026(A)</t>
  </si>
  <si>
    <t>101BBA1632</t>
  </si>
  <si>
    <t>ENTR BA-245(A) (SANTO ANTÔNIO DE JESUS)</t>
  </si>
  <si>
    <t>101BBA1650</t>
  </si>
  <si>
    <t>ENTR BA-026(B)/245(B)</t>
  </si>
  <si>
    <t>101BBA1670</t>
  </si>
  <si>
    <t>ENTR BR-420(A) (CAPÃO)</t>
  </si>
  <si>
    <t>101BBA1690</t>
  </si>
  <si>
    <t>ENTR BR-420(B) (P/LAJE)</t>
  </si>
  <si>
    <t>101BBA1695</t>
  </si>
  <si>
    <t>ENTR BA-542 (P/GUERÉM)</t>
  </si>
  <si>
    <t>101BBA1710</t>
  </si>
  <si>
    <t>PRESIDENTE TANCREDO NEVES</t>
  </si>
  <si>
    <t>101BBA1711</t>
  </si>
  <si>
    <t>ENTR BA-120 (TEOLÂNDIA)</t>
  </si>
  <si>
    <t>101BBA1712</t>
  </si>
  <si>
    <t>ENTR BA-250(A)</t>
  </si>
  <si>
    <t>101BBA1730</t>
  </si>
  <si>
    <t>ENTR BA-120/250(B)/548 (GANDÚ)</t>
  </si>
  <si>
    <t>101BBA1732</t>
  </si>
  <si>
    <t>ENTR BA-650(A)</t>
  </si>
  <si>
    <t>101BBA1734</t>
  </si>
  <si>
    <t>ENTR BA-650(B) (P/IBIRAPITANGA)</t>
  </si>
  <si>
    <t>101BBA1750</t>
  </si>
  <si>
    <t>ENTR BR-330 (P/UBATÃ)</t>
  </si>
  <si>
    <t>101BBA1751</t>
  </si>
  <si>
    <t>ENTR BR-030(A) (UBAITABA)</t>
  </si>
  <si>
    <t>101BBA1752</t>
  </si>
  <si>
    <t>ENTR BR-030(B) (AURELINO LEAL)</t>
  </si>
  <si>
    <t>101BBA1753</t>
  </si>
  <si>
    <t>ENTR BA-654 (P/ITACARÉ)</t>
  </si>
  <si>
    <t>101BBA1754</t>
  </si>
  <si>
    <t>ENTR BA-656 (CATOLÉ)</t>
  </si>
  <si>
    <t>101BBA1756</t>
  </si>
  <si>
    <t>ENTR BA-969 (P/PONTO DO ZINCO)</t>
  </si>
  <si>
    <t>101BBA1770</t>
  </si>
  <si>
    <t>ENTR BA-262(A) (P/URUCUCA)</t>
  </si>
  <si>
    <t>101BBA1790</t>
  </si>
  <si>
    <t>ENTR BA-120(A)/262(B) (P/ITAJUÍPE)</t>
  </si>
  <si>
    <t>101BBA1810</t>
  </si>
  <si>
    <t>ENTR BR-415(A)/BA-120(B) (ITABUNA)</t>
  </si>
  <si>
    <t>101BBA1820</t>
  </si>
  <si>
    <t>ENTR BR-415(B)</t>
  </si>
  <si>
    <t>101BBA1830</t>
  </si>
  <si>
    <t>ENTR BR-251(A) (BUERAREMA)</t>
  </si>
  <si>
    <t>101BBA1832</t>
  </si>
  <si>
    <t>SÃO JOSÉ</t>
  </si>
  <si>
    <t>101BBA1834</t>
  </si>
  <si>
    <t>ENTR BA-671 (ITATINGUÍ)</t>
  </si>
  <si>
    <t>101BBA1836</t>
  </si>
  <si>
    <t>ENTR BA-676 (P/ARATACA)</t>
  </si>
  <si>
    <t>101BBA1850</t>
  </si>
  <si>
    <t>ENTR BR-251(B) (P/CAMACÃ)</t>
  </si>
  <si>
    <t>101BBA1870</t>
  </si>
  <si>
    <t>ENTR BA-270</t>
  </si>
  <si>
    <t>101BBA1890</t>
  </si>
  <si>
    <t>ENTR BA-678</t>
  </si>
  <si>
    <t>101BBA1892</t>
  </si>
  <si>
    <t>ENTR BA-680</t>
  </si>
  <si>
    <t>101BBA1894</t>
  </si>
  <si>
    <t>ENTR BA-274 (LOMBARDIA)</t>
  </si>
  <si>
    <t>101BBA1896</t>
  </si>
  <si>
    <t>ENTR BA-275(A) (P/ITABEPI)</t>
  </si>
  <si>
    <t>101BBA1910</t>
  </si>
  <si>
    <t>ENTR BA-275(B) (ITAGIMIRIM)</t>
  </si>
  <si>
    <t>101BBA1912</t>
  </si>
  <si>
    <t>ENTR BA-985 (P/GABIARRA)</t>
  </si>
  <si>
    <t>101BBA1914</t>
  </si>
  <si>
    <t>ENTR BR-367 (EUNÁPOLIS)</t>
  </si>
  <si>
    <t>101BBA1930</t>
  </si>
  <si>
    <t>ENTR BA-283 (ITABELA)</t>
  </si>
  <si>
    <t>101BBA1932</t>
  </si>
  <si>
    <t>ENTR BR-498 (P/MONTE PASCOAL)</t>
  </si>
  <si>
    <t>101BBA1950</t>
  </si>
  <si>
    <t>ENTR BR-489/BA-284/690 (ITAMARAJU)</t>
  </si>
  <si>
    <t>101BBA1970</t>
  </si>
  <si>
    <t>ENTR BA-284</t>
  </si>
  <si>
    <t>101BBA1971</t>
  </si>
  <si>
    <t>ENTR BA-290 (TEIXEIRA DE FREITAS)</t>
  </si>
  <si>
    <t>101BBA1990</t>
  </si>
  <si>
    <t>ENTR BR-418 (P/POSTO DA MATA)</t>
  </si>
  <si>
    <t>101BBA2010</t>
  </si>
  <si>
    <t>ENTR BA-698</t>
  </si>
  <si>
    <t>262BES0070</t>
  </si>
  <si>
    <t>ENTR BR-101(B)</t>
  </si>
  <si>
    <t>ENTR ES-465 (P/DOMINGOS MARTINS)</t>
  </si>
  <si>
    <t>262BES0090</t>
  </si>
  <si>
    <t>ENTR ES-376 (MARECHAL FLORIANO)</t>
  </si>
  <si>
    <t>262BES0100</t>
  </si>
  <si>
    <t>ENTR ES-146/470</t>
  </si>
  <si>
    <t>262BES0110</t>
  </si>
  <si>
    <t>ENTR ES-368 (PEDREIRAS)</t>
  </si>
  <si>
    <t>262BES0130</t>
  </si>
  <si>
    <t>ENTR ES-164 (P/VARGEM ALTA)</t>
  </si>
  <si>
    <t>262BES0150</t>
  </si>
  <si>
    <t>ENTR ES-165(A) (P/AFONSO CLÁUDIO)</t>
  </si>
  <si>
    <t>262BES0155</t>
  </si>
  <si>
    <t>ENTR ES-166 (VENDA NOVA)</t>
  </si>
  <si>
    <t>262BES0170</t>
  </si>
  <si>
    <t>ENTR ES-165(B) (P/CONCEIÇÃO DO CASTELO)</t>
  </si>
  <si>
    <t>262BES0190</t>
  </si>
  <si>
    <t>ENTR BR-484(A)</t>
  </si>
  <si>
    <t>262BES0195</t>
  </si>
  <si>
    <t>ENTR BR-484(B)/ES-181</t>
  </si>
  <si>
    <t>262BES0200</t>
  </si>
  <si>
    <t>ENTR ES-185(A) (P/LAJINHA)</t>
  </si>
  <si>
    <t>262BES0205</t>
  </si>
  <si>
    <t>ENTR ES-185(B) (P/IÚNA)</t>
  </si>
  <si>
    <t>262BES0210</t>
  </si>
  <si>
    <t>DIV ES/MG</t>
  </si>
  <si>
    <t>262BMG0230</t>
  </si>
  <si>
    <t>ENTR MG-108(A)</t>
  </si>
  <si>
    <t>262BMG0240</t>
  </si>
  <si>
    <t>ENTR MG-108(B)</t>
  </si>
  <si>
    <t>262BMG0250</t>
  </si>
  <si>
    <t>ENTR MG-111(A)</t>
  </si>
  <si>
    <t>262BMG0270</t>
  </si>
  <si>
    <t>ENTR MG-111(B) (MANHUAÇU)</t>
  </si>
  <si>
    <t>262BMG0290</t>
  </si>
  <si>
    <t>ENTR BR-116 (REALEZA)</t>
  </si>
  <si>
    <t>262BMG0295</t>
  </si>
  <si>
    <t>ACESSO SANTA MARGARIDA</t>
  </si>
  <si>
    <t>262BMG0300</t>
  </si>
  <si>
    <t>ACESSO MATIPÓ</t>
  </si>
  <si>
    <t>262BMG0310</t>
  </si>
  <si>
    <t>TREVO P/ ABRE CAMPO *TRECHO URBANO*</t>
  </si>
  <si>
    <t>262BMG0320</t>
  </si>
  <si>
    <t>TREVO P/ ABRE CAMPO</t>
  </si>
  <si>
    <t>ENTR MG-329(A) (SÃO PEDRO DOS FERROS)</t>
  </si>
  <si>
    <t>262BMG0330</t>
  </si>
  <si>
    <t>ENTR MG-329(B) (RIO CASCA)</t>
  </si>
  <si>
    <t>262BMG0350</t>
  </si>
  <si>
    <t>ENTR MG-320 (P/SÃO JOSÉ DO GOIABAL)</t>
  </si>
  <si>
    <t>262BMG0370</t>
  </si>
  <si>
    <t>ENTR BR-120 (VARGEM LINDA)</t>
  </si>
  <si>
    <t>262BMG0390</t>
  </si>
  <si>
    <t>ACESSO SÃO DOMINGOS DO PRATA</t>
  </si>
  <si>
    <t>262BMG0393</t>
  </si>
  <si>
    <t>ENTR BR-381 (JOÃO MONLEVADE)</t>
  </si>
  <si>
    <t>080ETO0001</t>
  </si>
  <si>
    <t>ENTR BR-153</t>
  </si>
  <si>
    <t>Cruzamento Ferrovia Norte Sul</t>
  </si>
  <si>
    <t>080ETO0002</t>
  </si>
  <si>
    <t>Início do Trecho Urbano de Palmas</t>
  </si>
  <si>
    <t>153BGO0312</t>
  </si>
  <si>
    <t>DIV TO/GO</t>
  </si>
  <si>
    <t>ENTR GO-448 (P/NOVO PLANALTO)</t>
  </si>
  <si>
    <t>153BGO0330</t>
  </si>
  <si>
    <t>ENTR GO-353(A) (LINDA VISTA)</t>
  </si>
  <si>
    <t>153BGO0340</t>
  </si>
  <si>
    <t>ENTR BR-414(A)/GO-151/244/353(B) (PORANGATU)</t>
  </si>
  <si>
    <t>153BGO0350</t>
  </si>
  <si>
    <t>ENTR BR-414(B)/GO-241(A) (STA TEREZA DE GOIAS)</t>
  </si>
  <si>
    <t>153BGO0370</t>
  </si>
  <si>
    <t>ENTR GO-241(B) (ESTRELA DO NORTE)</t>
  </si>
  <si>
    <t>153BGO0390</t>
  </si>
  <si>
    <t>ENTR GO-239 (P/MARA ROSA)</t>
  </si>
  <si>
    <t>153BGO0392</t>
  </si>
  <si>
    <t>ENTR GO-428 (CAMPINORTE)</t>
  </si>
  <si>
    <t>153BGO0410</t>
  </si>
  <si>
    <t>ENTR BR-080(A)/GO-237 (URUAÇU)</t>
  </si>
  <si>
    <t>153BGO0412</t>
  </si>
  <si>
    <t>ENTR BR-080(B)/GO-342 (P/BARRO ALTO)</t>
  </si>
  <si>
    <t>153BGO0430</t>
  </si>
  <si>
    <t>ENTR GO-338 (SAO LUIZ DO NORTE)</t>
  </si>
  <si>
    <t>153BGO0450</t>
  </si>
  <si>
    <t>ENTR GO-336 (P/ITAPACI)</t>
  </si>
  <si>
    <t>153BGO0452</t>
  </si>
  <si>
    <t>ENTR GO-434 (JARDIM PAULISTA)</t>
  </si>
  <si>
    <t>153BGO0470</t>
  </si>
  <si>
    <t>ENTR GO-483 (RIALCEMA)</t>
  </si>
  <si>
    <t>153BGO0471</t>
  </si>
  <si>
    <t>ENTR BR-251 (ACESSO SUL RIALMA)</t>
  </si>
  <si>
    <t>153BGO0472</t>
  </si>
  <si>
    <t>ENTR GO-230(A) (RIANÁPOLIS)</t>
  </si>
  <si>
    <t>153BGO0474</t>
  </si>
  <si>
    <t>ENTR GO-230(B) (P/URUANA)</t>
  </si>
  <si>
    <t>153BGO0490</t>
  </si>
  <si>
    <t>ENTR GO-080(A) (P/GOIANÉSIA)</t>
  </si>
  <si>
    <t>153BGO0495</t>
  </si>
  <si>
    <t>ENTR GO-427 (JARAGUÁ)</t>
  </si>
  <si>
    <t>153BGO0510</t>
  </si>
  <si>
    <t>ENTR BR-070</t>
  </si>
  <si>
    <t>153BGO0530</t>
  </si>
  <si>
    <t>ENTR GO-080(B) (P/SAO FRANCISCO DE GOIÁS)</t>
  </si>
  <si>
    <t>153BGO0550</t>
  </si>
  <si>
    <t>ENTR GO-431 (P/PIRENOPOLIS)</t>
  </si>
  <si>
    <t>153BGO0552</t>
  </si>
  <si>
    <t>ENTR GO-433</t>
  </si>
  <si>
    <t>153BGO0560</t>
  </si>
  <si>
    <t>ENTR BR-414/GO-222/330(A) (ANÁPOLIS)</t>
  </si>
  <si>
    <t>153BGO0570</t>
  </si>
  <si>
    <t>ENTR BR-060(A)</t>
  </si>
  <si>
    <t>153BTO0225</t>
  </si>
  <si>
    <t>ENTR TO-080(A) (PARAÍSO DO TOCANTINS)</t>
  </si>
  <si>
    <t>INÍCIO PISTA DUP (PARAÍSO DO TOCANTINS)</t>
  </si>
  <si>
    <t>153BTO0230</t>
  </si>
  <si>
    <t>FIM PISTA DUPLA (PARAÍSO DO TOCANTINS)</t>
  </si>
  <si>
    <t>153BTO0235</t>
  </si>
  <si>
    <t>ENTR TO-454</t>
  </si>
  <si>
    <t>153BTO0240</t>
  </si>
  <si>
    <t>ENTR TO-354 (PUGMIL)</t>
  </si>
  <si>
    <t>153BTO0245</t>
  </si>
  <si>
    <t>ENTR TO-255(A) (NOVA ROSALÂNDIA)</t>
  </si>
  <si>
    <t>153BTO0250</t>
  </si>
  <si>
    <t>ENTR TO-255(B) (P/PORTO NACIONAL)</t>
  </si>
  <si>
    <t>153BTO0260</t>
  </si>
  <si>
    <t>ENTR TO-070 (ALIANÇA DO TOCANTINS)</t>
  </si>
  <si>
    <t>153BTO0265</t>
  </si>
  <si>
    <t>INÍCIO PISTA DUPLA (GURUPÍ)</t>
  </si>
  <si>
    <t>153BTO0270</t>
  </si>
  <si>
    <t>ENTR TO-374 (AV DUERÉ) *TRECHO URBANO*</t>
  </si>
  <si>
    <t>153BTO0275</t>
  </si>
  <si>
    <t>ENTR TO-374 (AV DUERÉ)</t>
  </si>
  <si>
    <t>ENTR BR-242(A) (AV GOIÁS) *TRECHO URBANO*</t>
  </si>
  <si>
    <t>153BTO0280</t>
  </si>
  <si>
    <t>ENTR BR-242(A) (AV GOIÁS)</t>
  </si>
  <si>
    <t>FIM PISTA DUPLA - GURUPÍ *TRECHO URBANO*</t>
  </si>
  <si>
    <t>153BTO0290</t>
  </si>
  <si>
    <t>FIM PISTA DUPLA - GURUPÍ</t>
  </si>
  <si>
    <t>ENTR BR-242(B)/TO-280</t>
  </si>
  <si>
    <t>153BTO0295</t>
  </si>
  <si>
    <t>ENTR TO-483 (FIGUEIRÓPOLIS)</t>
  </si>
  <si>
    <t>153BTO0300</t>
  </si>
  <si>
    <t>ENTR TO-296(A)/373 (ALVORADA)</t>
  </si>
  <si>
    <t>153BTO0305</t>
  </si>
  <si>
    <t>ENTR TO-296(B) (TALISMÃ)</t>
  </si>
  <si>
    <t>153BTO0310</t>
  </si>
  <si>
    <t>050BGO0070</t>
  </si>
  <si>
    <t>ENTR BR-040(B)/354/457(A)/GO-309(A) (CRISTALINA)</t>
  </si>
  <si>
    <t>ENTR GO-309(B)</t>
  </si>
  <si>
    <t>050BGO0075</t>
  </si>
  <si>
    <t>ENTR GO-519 (DOMICIANO RIBEIRO)</t>
  </si>
  <si>
    <t>050BGO0080</t>
  </si>
  <si>
    <t>ENTR BR-457(B)/GO-219</t>
  </si>
  <si>
    <t>050BGO0090</t>
  </si>
  <si>
    <t>ENTR GO-020(A)</t>
  </si>
  <si>
    <t>050BGO0095</t>
  </si>
  <si>
    <t>ENTR GO-020(B)</t>
  </si>
  <si>
    <t>050BGO0110</t>
  </si>
  <si>
    <t>ENTR GO-213(A) (CAMPO ALEGRE DE GOIÁS)</t>
  </si>
  <si>
    <t>050BGO0120</t>
  </si>
  <si>
    <t>ENTR BR-490/GO-213(B)</t>
  </si>
  <si>
    <t>050BGO0130</t>
  </si>
  <si>
    <t>ENTR GO-506</t>
  </si>
  <si>
    <t>050BGO0135</t>
  </si>
  <si>
    <t>ENTR BR-352(A)/GO-210(A)</t>
  </si>
  <si>
    <t>050BGO0140</t>
  </si>
  <si>
    <t>ENTR GO-504</t>
  </si>
  <si>
    <t>050BGO0150</t>
  </si>
  <si>
    <t>ENTR BR-352(B)/GO-210(B)/330 (CATALÃO)</t>
  </si>
  <si>
    <t>050BGO0152</t>
  </si>
  <si>
    <t>ENTR GO-402</t>
  </si>
  <si>
    <t>050BGO0154</t>
  </si>
  <si>
    <t>DIV GO/MG</t>
  </si>
  <si>
    <t>050BMG0170</t>
  </si>
  <si>
    <t>ENTR MG-223(A) (AMANHECE)</t>
  </si>
  <si>
    <t>050BMG0190</t>
  </si>
  <si>
    <t>ENTR MG-223(B)/414 (ARAGUARI)</t>
  </si>
  <si>
    <t>050BMG0210</t>
  </si>
  <si>
    <t>ENTR BR-365(A)/452(A)/455/497 (UBERLÂNDIA)</t>
  </si>
  <si>
    <t>ENTR BR-365(B)/452(B)</t>
  </si>
  <si>
    <t>050BMG0250</t>
  </si>
  <si>
    <t>RIO TIJUCO</t>
  </si>
  <si>
    <t>050BMG0260</t>
  </si>
  <si>
    <t>ENTR BR-262(A)/464(A) (UBERABA)</t>
  </si>
  <si>
    <t>050BMG0265</t>
  </si>
  <si>
    <t>ENTR BR-262(B)</t>
  </si>
  <si>
    <t>050BMG0270</t>
  </si>
  <si>
    <t>ENTR BR-464(B) (P/CONQUISTA)</t>
  </si>
  <si>
    <t>050BMG0285</t>
  </si>
  <si>
    <t>DIV MG/SP (DELTA)</t>
  </si>
  <si>
    <t>060BDF0010</t>
  </si>
  <si>
    <t>ENTR BR-251/DF-001 (BRASÍLIA)</t>
  </si>
  <si>
    <t>ACESSO I RECANTO DAS EMAS</t>
  </si>
  <si>
    <t>060BDF0011</t>
  </si>
  <si>
    <t>ACESSO II RECANTO DAS EMAS</t>
  </si>
  <si>
    <t>060BDF0012</t>
  </si>
  <si>
    <t>ENTR DF-180</t>
  </si>
  <si>
    <t>060BDF0014</t>
  </si>
  <si>
    <t>ENTR DF-280</t>
  </si>
  <si>
    <t>060BDF0030</t>
  </si>
  <si>
    <t>ENTR DF-190</t>
  </si>
  <si>
    <t>060BDF0050</t>
  </si>
  <si>
    <t>ENTR DF-290</t>
  </si>
  <si>
    <t>060BDF0070</t>
  </si>
  <si>
    <t>DIV DF/GO</t>
  </si>
  <si>
    <t>060BGO0090</t>
  </si>
  <si>
    <t>ENTR GO-425</t>
  </si>
  <si>
    <t>060BGO0092</t>
  </si>
  <si>
    <t>ENTR GO-139 (INÍCIO TRAVESSIA URBANA ALEXÂNIA)</t>
  </si>
  <si>
    <t>060BGO0100</t>
  </si>
  <si>
    <t>ALEXÂNIA (FIM TRAVESSIA URBANA) *TRECHO URBANO*</t>
  </si>
  <si>
    <t>060BGO0110</t>
  </si>
  <si>
    <t>ALEXÂNIA (FIM TRAVESSIA URBANA)</t>
  </si>
  <si>
    <t>INÍCIO TRAVESSIA URBANA ABADIÂNIA</t>
  </si>
  <si>
    <t>060BGO0111</t>
  </si>
  <si>
    <t>ENTR GO-338 (ABADIÂNIA - FIM TRAVESSIA URBANA) *TRECHO URBANO*</t>
  </si>
  <si>
    <t>060BGO0112</t>
  </si>
  <si>
    <t>ENTR GO-338 (ABADIÂNIA - FIM TRAVESSIA URBANA)</t>
  </si>
  <si>
    <t>ENTR BR-153(A) (P/ANÁPOLIS)</t>
  </si>
  <si>
    <t>153BGO0574</t>
  </si>
  <si>
    <t>ENTR GO-330 (P/ANÁPOLIS/DAIA)</t>
  </si>
  <si>
    <t>153BGO0576</t>
  </si>
  <si>
    <t>ENTR GO-415 (P/GOIANÁPOLIS)</t>
  </si>
  <si>
    <t>153BGO0578</t>
  </si>
  <si>
    <t>ENTR BR-060(B) (GOIÂNIA)</t>
  </si>
  <si>
    <t>153BGO0590</t>
  </si>
  <si>
    <t>ENTR BR-457 (GOIÂNIA)</t>
  </si>
  <si>
    <t>153BGO0592</t>
  </si>
  <si>
    <t>ENTR BR-352 (GOIÂNIA)</t>
  </si>
  <si>
    <t>153BGO0610</t>
  </si>
  <si>
    <t>ACESSO SUL GOIÂNIA</t>
  </si>
  <si>
    <t>153BGO0612</t>
  </si>
  <si>
    <t>APARECIDA DE GOIÂNIA</t>
  </si>
  <si>
    <t>153BGO0620</t>
  </si>
  <si>
    <t>ENTR GO-319</t>
  </si>
  <si>
    <t>153BGO0625</t>
  </si>
  <si>
    <t>ENTR GO-219(A)</t>
  </si>
  <si>
    <t>153BGO0627</t>
  </si>
  <si>
    <t>ENTR GO-219(B) (HIDROLÂNDIA)</t>
  </si>
  <si>
    <t>153BGO0628</t>
  </si>
  <si>
    <t>ENTR GO-217(A) (P/PIRACANJUBA)</t>
  </si>
  <si>
    <t>153BGO0632</t>
  </si>
  <si>
    <t>ENTR GO-217(B) (PROFESSOR JAMIL)</t>
  </si>
  <si>
    <t>153BGO0650</t>
  </si>
  <si>
    <t>ENTR GO-470</t>
  </si>
  <si>
    <t>153BGO0655</t>
  </si>
  <si>
    <t>ENTR GO-215 (P/PONTALINA)</t>
  </si>
  <si>
    <t>153BGO0670</t>
  </si>
  <si>
    <t>ENTR BR-490/GO-213(A) (P/MORRINHOS)</t>
  </si>
  <si>
    <t>153BGO0690</t>
  </si>
  <si>
    <t>ENTR GO-213(B) (P/ALOÂNDIA)</t>
  </si>
  <si>
    <t>153BGO0710</t>
  </si>
  <si>
    <t>ENTR GO-419</t>
  </si>
  <si>
    <t>153BGO0711</t>
  </si>
  <si>
    <t>ENTR GO-320 (P/GOIATUBA)</t>
  </si>
  <si>
    <t>153BGO0712</t>
  </si>
  <si>
    <t>ENTR GO-210(A) (P/BURITI ALEGRE)</t>
  </si>
  <si>
    <t>153BGO0730</t>
  </si>
  <si>
    <t>ENTR GO-210(B) (P/PANAMÁ)</t>
  </si>
  <si>
    <t>153BGO0750</t>
  </si>
  <si>
    <t>ENTR BR-154/452(A)/483</t>
  </si>
  <si>
    <t>153BGO0770</t>
  </si>
  <si>
    <t>ENTR BR-452(B) (DIV GO/MG) (ITUMBIARA)</t>
  </si>
  <si>
    <t>153BMG0790</t>
  </si>
  <si>
    <t>ENTR BR-452(A) (DIV GO/MG)</t>
  </si>
  <si>
    <t>ENTR BR-452(B)</t>
  </si>
  <si>
    <t>153BMG0800</t>
  </si>
  <si>
    <t>ENTR MG-226 (P/CANÁPOLIS)</t>
  </si>
  <si>
    <t>153BMG0810</t>
  </si>
  <si>
    <t>ENTR BR-365 (P/MONTE ALEGRE DE MINAS)</t>
  </si>
  <si>
    <t>153BMG0830</t>
  </si>
  <si>
    <t>ENTR BR-464/497 (P/PRATA)</t>
  </si>
  <si>
    <t>153BMG0850</t>
  </si>
  <si>
    <t>ACESSO PATRIMÔNIO</t>
  </si>
  <si>
    <t>153BMG0857</t>
  </si>
  <si>
    <t>ENTR BR-262(A) (P/POUSO ALTO)</t>
  </si>
  <si>
    <t>153BMG0863</t>
  </si>
  <si>
    <t>ENTR BR-364(A)/262(A) (P/COMENDADOR GOMES)</t>
  </si>
  <si>
    <t>153BMG0870</t>
  </si>
  <si>
    <t>ENTR BR-364(B)/262(B) (P/FRUTAL)</t>
  </si>
  <si>
    <t>153BMG0890</t>
  </si>
  <si>
    <t>ENTR MG-255</t>
  </si>
  <si>
    <t>153BMG0910</t>
  </si>
  <si>
    <t>ENTR BR-262(B) (DIV MG/SP)</t>
  </si>
  <si>
    <t>262BMG0650</t>
  </si>
  <si>
    <t>ENTR BR-381(B) (BETIM)</t>
  </si>
  <si>
    <t>ENTR MG-050 (P/MATEUS LEME)</t>
  </si>
  <si>
    <t>262BMG0670</t>
  </si>
  <si>
    <t>ACESSO FLORESTAL</t>
  </si>
  <si>
    <t>262BMG0685</t>
  </si>
  <si>
    <t>ENTR BR-352 (PARÁ DE MINAS)</t>
  </si>
  <si>
    <t>262BMG0690</t>
  </si>
  <si>
    <t>ENTR MG-431</t>
  </si>
  <si>
    <t>262BMG0710</t>
  </si>
  <si>
    <t>ENTR MG-430 (P/IGARATINGA)</t>
  </si>
  <si>
    <t>262BMG0730</t>
  </si>
  <si>
    <t>ACESSO SÃO GONÇALO  DO PARÁ</t>
  </si>
  <si>
    <t>262BMG0740</t>
  </si>
  <si>
    <t>ENTR BR-494/MG-423</t>
  </si>
  <si>
    <t>262BMG0750</t>
  </si>
  <si>
    <t>ENTR MG-164 (P/BOM DESPACHO)</t>
  </si>
  <si>
    <t>262BMG0770</t>
  </si>
  <si>
    <t>ENTR MG-170 (P/MOEMA)</t>
  </si>
  <si>
    <t>262BMG0790</t>
  </si>
  <si>
    <t>ENTR MG-176 (P/LUZ)</t>
  </si>
  <si>
    <t>262BMG0810</t>
  </si>
  <si>
    <t>ACESSO CÓRREGO DANTA</t>
  </si>
  <si>
    <t>262BMG0820</t>
  </si>
  <si>
    <t>ENTR BR-354(A) (P/BAMBUÍ)</t>
  </si>
  <si>
    <t>262BMG0830</t>
  </si>
  <si>
    <t>ENTR BR-354(B)</t>
  </si>
  <si>
    <t>262BMG0850</t>
  </si>
  <si>
    <t>ACESSO CAMPOS ALTOS</t>
  </si>
  <si>
    <t>262BMG0870</t>
  </si>
  <si>
    <t>ENTR MG-187 (P/IBIÁ)</t>
  </si>
  <si>
    <t>262BMG0890</t>
  </si>
  <si>
    <t>ENTR BR-146 (P/ARAXÁ)</t>
  </si>
  <si>
    <t>262BMG0910</t>
  </si>
  <si>
    <t>ENTR BR-452 (P/UBERLÂNDIA)</t>
  </si>
  <si>
    <t>262BMG0930</t>
  </si>
  <si>
    <t>ENTR BR-462 (PERDIZES)</t>
  </si>
  <si>
    <t>262BMG0950</t>
  </si>
  <si>
    <t>ENTR MG-190(A) (P/SACRAMENTO)</t>
  </si>
  <si>
    <t>262BMG0970</t>
  </si>
  <si>
    <t>ENTR MG-190(B) (P/PONTE ALTA)</t>
  </si>
  <si>
    <t>262BMG0990</t>
  </si>
  <si>
    <t>INÍCIO PISTA DUPLA (UBERABA)</t>
  </si>
  <si>
    <t>262BMG0995</t>
  </si>
  <si>
    <t>ENTR BR-050(A)/464(A) (UBERABA)</t>
  </si>
  <si>
    <t>262BMG1010</t>
  </si>
  <si>
    <t>ENTR BR-050(B)/464(B)</t>
  </si>
  <si>
    <t>ENTR BR-455 (P/CAMPO FLORIDO)</t>
  </si>
  <si>
    <t>262BMG1020</t>
  </si>
  <si>
    <t>ACESSO POUSO ALTO</t>
  </si>
  <si>
    <t>262BMG1030</t>
  </si>
  <si>
    <t>ENTR BR-153(A) (P/POUSO ALTO)</t>
  </si>
  <si>
    <t>163BMS0150</t>
  </si>
  <si>
    <t>ENTR MS-386(A) (DIV PR/MS) (PORTO CEL RENATO)</t>
  </si>
  <si>
    <t>ACESSO SALTO GUAÍRA (PARAGUAI)</t>
  </si>
  <si>
    <t>163BMS0160</t>
  </si>
  <si>
    <t>ENTR MS-386 (P/JAPORÃ)</t>
  </si>
  <si>
    <t>163BMS0170</t>
  </si>
  <si>
    <t>ENTR MS-141(A) (MUNDO NOVO)</t>
  </si>
  <si>
    <t>163BMS0190</t>
  </si>
  <si>
    <t>ENTR MS-295 (ELDORADO)</t>
  </si>
  <si>
    <t>163BMS0195</t>
  </si>
  <si>
    <t>ENTR MS-488 (ITAQUIRAÍ)</t>
  </si>
  <si>
    <t>163BMS0210</t>
  </si>
  <si>
    <t>ENTR BR-487(A)</t>
  </si>
  <si>
    <t>163BMS0212</t>
  </si>
  <si>
    <t>ACESSO NAVIRAÍ I</t>
  </si>
  <si>
    <t>163BMS0213</t>
  </si>
  <si>
    <t>ACESSO NAVIRAÍ II</t>
  </si>
  <si>
    <t>163BMS0214</t>
  </si>
  <si>
    <t>ENTR MS-141(B) (ACESSO NAVIRAÍ III - CONTORNO)</t>
  </si>
  <si>
    <t>163BMS0222</t>
  </si>
  <si>
    <t>ACESSO MS-145</t>
  </si>
  <si>
    <t>163BMS0230</t>
  </si>
  <si>
    <t>ENTR BR-487(B)/MS-283/378(A) (VILA JUTÍ)</t>
  </si>
  <si>
    <t>163BMS0250</t>
  </si>
  <si>
    <t>ENTR MS-378(B)</t>
  </si>
  <si>
    <t>163BMS0252</t>
  </si>
  <si>
    <t>ENTR MS-156/280/378 (CAARAPÓ)</t>
  </si>
  <si>
    <t>163BMS0270</t>
  </si>
  <si>
    <t>ENTR MS-278 (NOVA AMÉRICA)</t>
  </si>
  <si>
    <t>163BMS0290</t>
  </si>
  <si>
    <t>INÍCIO DE PISTA DUPLA (EMBRAPA)</t>
  </si>
  <si>
    <t>163BMS0300</t>
  </si>
  <si>
    <t>ENTR BR-463 (P/DOURADOS)</t>
  </si>
  <si>
    <t>163BMS0310</t>
  </si>
  <si>
    <t>ENTR MS-156 (P/DOURADOS)</t>
  </si>
  <si>
    <t>163BMS0320</t>
  </si>
  <si>
    <t>ENTR AV. MARCELINO PIRES (DOURADOS)</t>
  </si>
  <si>
    <t>163BMS0321</t>
  </si>
  <si>
    <t>ENTR BR-376</t>
  </si>
  <si>
    <t>163BMS0322</t>
  </si>
  <si>
    <t>VILA SÃO PEDRO</t>
  </si>
  <si>
    <t>163BMS0324</t>
  </si>
  <si>
    <t>ACESSO COLÔNIA AGRÍCOLA SEXTA LINHA</t>
  </si>
  <si>
    <t>163BMS0325</t>
  </si>
  <si>
    <t>FINAL PISTA DUPLA (VILA VARGAS)</t>
  </si>
  <si>
    <t>163BMS0326</t>
  </si>
  <si>
    <t>ENTR MS-470(A) (VILA CRUZALTINA)</t>
  </si>
  <si>
    <t>163BMS0327</t>
  </si>
  <si>
    <t>ENTR MS-470(B) (P/DOURADINA)</t>
  </si>
  <si>
    <t>163BMS0328</t>
  </si>
  <si>
    <t>RIO LARANJA DOCE</t>
  </si>
  <si>
    <t>163BMS0329</t>
  </si>
  <si>
    <t>ENTR MS-379 (P/BOCAJÁ)</t>
  </si>
  <si>
    <t>163BMS0330</t>
  </si>
  <si>
    <t>ENTR BR-267(A) (RIO BRILHANTE)</t>
  </si>
  <si>
    <t>163BMS0334</t>
  </si>
  <si>
    <t>ENTR MS-465 (AROEIRA)</t>
  </si>
  <si>
    <t>163BMS0360</t>
  </si>
  <si>
    <t>ENTR BR-267(B) (NOVA ALVORADA)</t>
  </si>
  <si>
    <t>163BMS0370</t>
  </si>
  <si>
    <t>ENTR MS-258</t>
  </si>
  <si>
    <t>163BMS0380</t>
  </si>
  <si>
    <t>RIO ANHANDUÍ</t>
  </si>
  <si>
    <t>163BMS0390</t>
  </si>
  <si>
    <t>ENTR BR-262(A) (CAMPO GRANDE)</t>
  </si>
  <si>
    <t>163BMS0392</t>
  </si>
  <si>
    <t>ENTR MS-040 (CAMPO GRANDE) (P/TRÊS BARRAS)</t>
  </si>
  <si>
    <t>163BMS0396</t>
  </si>
  <si>
    <t>ENTR BR-262(B) (CAMPO GRANDE) (P/TRÊS LAGOAS)</t>
  </si>
  <si>
    <t>163BMS0398</t>
  </si>
  <si>
    <t>163BMS0410</t>
  </si>
  <si>
    <t>ENTR MS-445</t>
  </si>
  <si>
    <t>163BMS0420</t>
  </si>
  <si>
    <t>ENTR MS-351 (JATOBÁ)</t>
  </si>
  <si>
    <t>163BMS0425</t>
  </si>
  <si>
    <t>ENTR MS-244 (BONFIM)</t>
  </si>
  <si>
    <t>163BMS0430</t>
  </si>
  <si>
    <t>ENTR MS-441 (BANDEIRANTES)</t>
  </si>
  <si>
    <t>163BMS0440</t>
  </si>
  <si>
    <t>ENTR MS-340 (P/RIO NEGRO)</t>
  </si>
  <si>
    <t>163BMS0450</t>
  </si>
  <si>
    <t>ENTR BR-060(B) (CONGONHA)</t>
  </si>
  <si>
    <t>163BMS0452</t>
  </si>
  <si>
    <t>ENTR MS-435 (CAPIM BRANCO)</t>
  </si>
  <si>
    <t>163BMS0470</t>
  </si>
  <si>
    <t>ENTR MS-430 (SÃO GABRIEL DO OESTE)</t>
  </si>
  <si>
    <t>163BMS0472</t>
  </si>
  <si>
    <t>ENTR BR-419(A)/MS-080 (P/RIO NEGRO)</t>
  </si>
  <si>
    <t>163BMS0490</t>
  </si>
  <si>
    <t>ENTR BR-419(B)/MS-427 (RIO VERDE DE MATO GROSSO)</t>
  </si>
  <si>
    <t>163BMS0492</t>
  </si>
  <si>
    <t>ENTR MS-423 (FAZ. ALEGRIA)</t>
  </si>
  <si>
    <t>163BMS0510</t>
  </si>
  <si>
    <t>ENTR BR-359/MS-217/223 (COXIM)</t>
  </si>
  <si>
    <t>163BMS0512</t>
  </si>
  <si>
    <t>ENTR MS-418 (P/PEDRO GOMES)</t>
  </si>
  <si>
    <t>163BMS0530</t>
  </si>
  <si>
    <t>ENTR MS-215 (P/PEDRO GOMES)</t>
  </si>
  <si>
    <t>163BMS0532</t>
  </si>
  <si>
    <t>ENTR MS-214 (P/PANTANAL)</t>
  </si>
  <si>
    <t>163BMS0550</t>
  </si>
  <si>
    <t>ENTR MS-213 (P/ITIQUIRA)</t>
  </si>
  <si>
    <t>163BMS0555</t>
  </si>
  <si>
    <t>DIV MS/MT (PONTE S/RIO CORRENTES)</t>
  </si>
  <si>
    <t>262BMS1270</t>
  </si>
  <si>
    <t>DIV SP/MS</t>
  </si>
  <si>
    <t>TREVO DA CESP</t>
  </si>
  <si>
    <t>262BMS1275</t>
  </si>
  <si>
    <t>INÍCIO DA DUPLICAÇÃO</t>
  </si>
  <si>
    <t>262BMS1280</t>
  </si>
  <si>
    <t>ENTR BR-158(A) (TRÊS LAGOAS)</t>
  </si>
  <si>
    <t>262BMS1285</t>
  </si>
  <si>
    <t>FIM PISTA DUPLA</t>
  </si>
  <si>
    <t>262BMS1288</t>
  </si>
  <si>
    <t>ENTR BR-158(B)/MS-395 (P/BRASILÂNDIA)</t>
  </si>
  <si>
    <t>262BMS1290</t>
  </si>
  <si>
    <t>ENTR MS-453/459 (P/ARAPUÁ)</t>
  </si>
  <si>
    <t>262BMS1300</t>
  </si>
  <si>
    <t>ENTR MS-453 (P/GARCIAS)</t>
  </si>
  <si>
    <t>262BMS1305</t>
  </si>
  <si>
    <t>ENTR MS-124/377 (P/INOCÊNCIA)</t>
  </si>
  <si>
    <t>262BMS1310</t>
  </si>
  <si>
    <t>INICIO DUPLICAÇÃO (ÁGUA CLARA) *TRECHO URBANO*</t>
  </si>
  <si>
    <t>262BMS1314</t>
  </si>
  <si>
    <t>INICIO DUPLICAÇÃO (ÁGUA CLARA)</t>
  </si>
  <si>
    <t>FINAL PISTA DUPLA *TRECHO URBANO*</t>
  </si>
  <si>
    <t>262BMS1316</t>
  </si>
  <si>
    <t>FINAL PISTA DUPLA</t>
  </si>
  <si>
    <t>ENTR MS-338 (P/SANTA RITA DO PARDO)</t>
  </si>
  <si>
    <t>262BMS1320</t>
  </si>
  <si>
    <t>ENTR MS-357 (RIBAS DO RIO PARDO)</t>
  </si>
  <si>
    <t>262BMS1325</t>
  </si>
  <si>
    <t>INÍCIO PISTA DUPLA</t>
  </si>
  <si>
    <t>262BMS1328</t>
  </si>
  <si>
    <t>ENTR BR-163(A) (CAMPO GRANDE)</t>
  </si>
  <si>
    <t>267BMS0870</t>
  </si>
  <si>
    <t>DIV SP/MS (INÍCIO TRAVESSIA RIO PARANÁ)</t>
  </si>
  <si>
    <t>FIM TRAV RIO PARANÁ (PONTE M. JOPPERT)</t>
  </si>
  <si>
    <t>267BMS0880</t>
  </si>
  <si>
    <t>INCÍO DA PISTA DUPLA</t>
  </si>
  <si>
    <t>267BMS0885</t>
  </si>
  <si>
    <t>ENTR MS-395 (BATAGUASSU)(FIM PISTA DUPLA)</t>
  </si>
  <si>
    <t>267BMS0890</t>
  </si>
  <si>
    <t>ENTR MS-134 (CASA VERDE)</t>
  </si>
  <si>
    <t>267BMS0910</t>
  </si>
  <si>
    <t>ENTR MS-141 (VÍCTOR)</t>
  </si>
  <si>
    <t>267BMS0920</t>
  </si>
  <si>
    <t>ENTR MS-145</t>
  </si>
  <si>
    <t>267BMS0930</t>
  </si>
  <si>
    <t>ENTR MS-375 (ZUZU)</t>
  </si>
  <si>
    <t>267BMS0950</t>
  </si>
  <si>
    <t>ENTR BR-163(A) (NOVA ALVORADA)</t>
  </si>
  <si>
    <t>163BMT0560</t>
  </si>
  <si>
    <t>DIV MS/MT</t>
  </si>
  <si>
    <t>ENTR MT-299</t>
  </si>
  <si>
    <t>163BMT0565</t>
  </si>
  <si>
    <t>ENTR MT-370</t>
  </si>
  <si>
    <t>163BMT0570</t>
  </si>
  <si>
    <t>ENTR MT-040</t>
  </si>
  <si>
    <t>163BMT0575</t>
  </si>
  <si>
    <t>ENTR MT-040(A)</t>
  </si>
  <si>
    <t>163BMT0577</t>
  </si>
  <si>
    <t>ENTR MT-471</t>
  </si>
  <si>
    <t>163BMT0580</t>
  </si>
  <si>
    <t>ENTR BR-364(A)</t>
  </si>
  <si>
    <t>163BMT0582</t>
  </si>
  <si>
    <t>ENTR MT-270(A) (ACESSO RONDONÓPOLIS (I))</t>
  </si>
  <si>
    <t>163BMT0585</t>
  </si>
  <si>
    <t>ACESSO RONDONÓPOLIS (II)</t>
  </si>
  <si>
    <t>163BMT0590</t>
  </si>
  <si>
    <t>ENTR MT-483 (ANEL RODOVIÁRIO RONDONÓPOLIS)</t>
  </si>
  <si>
    <t>163BMT0591</t>
  </si>
  <si>
    <t>ENTR MT-270(B)</t>
  </si>
  <si>
    <t>163BMT0592</t>
  </si>
  <si>
    <t>ENTR MT-469(A)</t>
  </si>
  <si>
    <t>163BMT0595</t>
  </si>
  <si>
    <t>ENTR MT-469(B)</t>
  </si>
  <si>
    <t>163BMT0600</t>
  </si>
  <si>
    <t>ENTR MT-454 (SANTA ELVIRA)</t>
  </si>
  <si>
    <t>163BMT0605</t>
  </si>
  <si>
    <t>JUSCIMEIRA</t>
  </si>
  <si>
    <t>163BMT0610</t>
  </si>
  <si>
    <t>ENTR MT-373</t>
  </si>
  <si>
    <t>163BMT0615</t>
  </si>
  <si>
    <t>ENTR MT-472 (SÃO PEDRO DA CIPA)</t>
  </si>
  <si>
    <t>163BMT0620</t>
  </si>
  <si>
    <t>ENTR MT-344</t>
  </si>
  <si>
    <t>163BMT0625</t>
  </si>
  <si>
    <t>ENTR MT-457(A) (P/JACIÁRA)</t>
  </si>
  <si>
    <t>163BMT0630</t>
  </si>
  <si>
    <t>ENTR MT-457(B)</t>
  </si>
  <si>
    <t>163BMT0635</t>
  </si>
  <si>
    <t>ENTR MT-260</t>
  </si>
  <si>
    <t>163BMT0640</t>
  </si>
  <si>
    <t>ENTR MT-453</t>
  </si>
  <si>
    <t>163BMT0645</t>
  </si>
  <si>
    <t>ENTR MT-140(A)</t>
  </si>
  <si>
    <t>163BMT0650</t>
  </si>
  <si>
    <t>ENTR BR-070(A)/MT-140(B) (SÃO VICENTE)</t>
  </si>
  <si>
    <t>163BMT0655</t>
  </si>
  <si>
    <t>ENTR MT-455</t>
  </si>
  <si>
    <t>163BMT0660</t>
  </si>
  <si>
    <t>INÍCIO VARIANTE I SERRA DE SÃO VICENTE</t>
  </si>
  <si>
    <t>163BMT0665</t>
  </si>
  <si>
    <t>FIM VARIANTE I SERRA DE SÃO VICENTE</t>
  </si>
  <si>
    <t>163BMT0670</t>
  </si>
  <si>
    <t>INÍC VARIANTE II SERRA DE SÃO VICENTE</t>
  </si>
  <si>
    <t>163BMT0675</t>
  </si>
  <si>
    <t>FIM VARIANTE II SERRA DE SÃO VICENTE</t>
  </si>
  <si>
    <t>163BMT0680</t>
  </si>
  <si>
    <t>ACESSO DISTRITO INDUSTRIAL</t>
  </si>
  <si>
    <t>163BMT0685</t>
  </si>
  <si>
    <t>ACESSO PASCOAL RAMOS</t>
  </si>
  <si>
    <t>163BMT0690</t>
  </si>
  <si>
    <t>ENTR MT-407</t>
  </si>
  <si>
    <t>163BMT0740</t>
  </si>
  <si>
    <t>ENTR BR-070(B)/MT-060(B) (TREVO LAGARTO)</t>
  </si>
  <si>
    <t>MATA GRANDE</t>
  </si>
  <si>
    <t>163BMT0745</t>
  </si>
  <si>
    <t>ENTR MT-246(A) (P/ACORIZAL)</t>
  </si>
  <si>
    <t>163BMT0750</t>
  </si>
  <si>
    <t>JANGADA</t>
  </si>
  <si>
    <t>163BMT0755</t>
  </si>
  <si>
    <t>ENTR MT-246(B)</t>
  </si>
  <si>
    <t>163BMT0760</t>
  </si>
  <si>
    <t>INÍCIO DA TRAVESSIA URB DE ROSÁRIO OESTE</t>
  </si>
  <si>
    <t>163BMT0765</t>
  </si>
  <si>
    <t>FIM DA TRAVESSIA URBANA DE ROSÁRIO OESTE *TRECHO URBANO*</t>
  </si>
  <si>
    <t>163BMT0770</t>
  </si>
  <si>
    <t>FIM DA TRAVESSIA URBANA DE ROSÁRIO OESTE</t>
  </si>
  <si>
    <t>ENTR MT-241 (NOBRES)</t>
  </si>
  <si>
    <t>163BMT0775</t>
  </si>
  <si>
    <t>ENTR MT-240(A)</t>
  </si>
  <si>
    <t>163BMT0780</t>
  </si>
  <si>
    <t>ENTR BR-364(B)/MT-010(B)/240(B) (POSTO GIL)</t>
  </si>
  <si>
    <t>163BMT0785</t>
  </si>
  <si>
    <t>INÍCIO DA TRAVESSIA URBANA DE NOVA MUTUM</t>
  </si>
  <si>
    <t>163BMT0790</t>
  </si>
  <si>
    <t>FIM DA TRAVESSIA URBANA DE NOVA MUTUM *TRECHO URBANO*</t>
  </si>
  <si>
    <t>163BMT0795</t>
  </si>
  <si>
    <t>FIM DA TRAVESSIA URBANA DE NOVA MUTUM</t>
  </si>
  <si>
    <t>ENTR MT-235 (P/SÃO JOSÉ DO RIO CLARO)</t>
  </si>
  <si>
    <t>163BMT0800</t>
  </si>
  <si>
    <t>ENTR MT-338</t>
  </si>
  <si>
    <t>163BMT0805</t>
  </si>
  <si>
    <t>LUCAS DO RIO VERDE</t>
  </si>
  <si>
    <t>163BMT0808</t>
  </si>
  <si>
    <t>INÍCIO DA TRAVESSIA URBANA DE SORRISO</t>
  </si>
  <si>
    <t>163BMT0810</t>
  </si>
  <si>
    <t>ENTR BR-242/MT-242 *TRECHO URBANO*</t>
  </si>
  <si>
    <t>163BMT0815</t>
  </si>
  <si>
    <t>ENTR BR-242/MT-242</t>
  </si>
  <si>
    <t>FIM DA TRAVESSIA URBANA DE SORRISO *TRECHO URBANO*</t>
  </si>
  <si>
    <t>163BMT0820</t>
  </si>
  <si>
    <t>FIM DA TRAVESSIA URBANA DE SORRISO</t>
  </si>
  <si>
    <t>ENTR MT-225 (P/VERA)</t>
  </si>
  <si>
    <t>163BMT0821</t>
  </si>
  <si>
    <t>INÍCIO DA TRAVESSIA URBANA DE SINOP</t>
  </si>
  <si>
    <t>PAV</t>
  </si>
  <si>
    <t>PAC</t>
  </si>
  <si>
    <t>DUP</t>
  </si>
  <si>
    <t>EOD</t>
  </si>
  <si>
    <t>Situação</t>
  </si>
  <si>
    <t>Contorno</t>
  </si>
  <si>
    <t>4.1.2.4.1</t>
  </si>
  <si>
    <t>4.1.2.4.2</t>
  </si>
  <si>
    <t>4.1.2.4.3</t>
  </si>
  <si>
    <t>Terreno</t>
  </si>
  <si>
    <t>Ondulado</t>
  </si>
  <si>
    <t>Plano</t>
  </si>
  <si>
    <t>Montanhoso</t>
  </si>
  <si>
    <t>PNV</t>
  </si>
  <si>
    <t>163BMT0822</t>
  </si>
  <si>
    <t>ENTR MT-140 (P/SANTA CARMEM) *TRECHO URBANO*</t>
  </si>
  <si>
    <t>163BMT0825</t>
  </si>
  <si>
    <t>ENTR MT-140 (P/SANTA CARMEM)</t>
  </si>
  <si>
    <t>FIM DA TRAVESSIA URBANA DE SINOP *TRECHO URBANO*</t>
  </si>
  <si>
    <t>163BMT0830</t>
  </si>
  <si>
    <t>FIM DA TRAVESSIA URBANA DE SINOP</t>
  </si>
  <si>
    <t>ENTR MT-220 (P/PORTO DOS GAÚCHOS)</t>
  </si>
  <si>
    <t>407EMT0001</t>
  </si>
  <si>
    <t>ENTR BR 163</t>
  </si>
  <si>
    <t>ENTR MT-456</t>
  </si>
  <si>
    <t>407EMT0002</t>
  </si>
  <si>
    <t>ENTR MT-050</t>
  </si>
  <si>
    <t>407EMT0003</t>
  </si>
  <si>
    <t>ENTR MT-351</t>
  </si>
  <si>
    <t>407EMT0004</t>
  </si>
  <si>
    <t>ACESSO AV. FILENTINO MULLER</t>
  </si>
  <si>
    <t>407EMT0005</t>
  </si>
  <si>
    <t>ENTR BR 163 (TREVO LAGARTO)</t>
  </si>
  <si>
    <t>163BMT9500</t>
  </si>
  <si>
    <t>INÍCIO PISTA INVERSA I S DE SÃO VICENTE</t>
  </si>
  <si>
    <t>FIM PISTA INVERSA I S DE SÃO VICENTE</t>
  </si>
  <si>
    <t>163BMT9510</t>
  </si>
  <si>
    <t>INÍCIO PISTA INVERSA II S DE SÃO VICENTE</t>
  </si>
  <si>
    <t>FIM PISTA INVERSA II S DE SÃO VICENTE</t>
  </si>
  <si>
    <t>050BMG9010</t>
  </si>
  <si>
    <t>ENTR BR-050 (KM 65,0)</t>
  </si>
  <si>
    <t>ENTR BR-365 (KM 609,7)(CONTORNO NORTE DE UBERLÂNDIA)</t>
  </si>
  <si>
    <t>050BMG9020</t>
  </si>
  <si>
    <t>ENTR BR-365(A) (KM 609,7)</t>
  </si>
  <si>
    <t>ENTR BR-452(A) (KM 613,2)(CONTORNO LESTE DE UBERLÂNDIA)</t>
  </si>
  <si>
    <t>050BMG9040</t>
  </si>
  <si>
    <t>ENTR BR-050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</si>
</sst>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2" fillId="2" borderId="0" xfId="0" applyFont="1" applyFill="1"/>
    <xf numFmtId="0" fontId="1" fillId="0" borderId="1" xfId="0" applyFont="1" applyBorder="1"/>
    <xf numFmtId="0" fontId="2" fillId="0" borderId="1" xfId="0" applyFont="1" applyBorder="1"/>
    <xf numFmtId="164" fontId="2" fillId="0" borderId="1" xfId="0" applyNumberFormat="1" applyFont="1" applyBorder="1"/>
    <xf numFmtId="164" fontId="2" fillId="3" borderId="1" xfId="0" applyNumberFormat="1" applyFont="1" applyFill="1" applyBorder="1"/>
    <xf numFmtId="0" fontId="2" fillId="3" borderId="1" xfId="0" applyFont="1" applyFill="1" applyBorder="1"/>
    <xf numFmtId="0" fontId="2" fillId="4" borderId="1" xfId="0" applyFont="1" applyFill="1" applyBorder="1"/>
    <xf numFmtId="164" fontId="2" fillId="4" borderId="1" xfId="0" applyNumberFormat="1" applyFont="1" applyFill="1" applyBorder="1"/>
    <xf numFmtId="2" fontId="2" fillId="3" borderId="1" xfId="0" applyNumberFormat="1" applyFont="1" applyFill="1" applyBorder="1"/>
    <xf numFmtId="2" fontId="2" fillId="0" borderId="0" xfId="0" applyNumberFormat="1" applyFont="1"/>
    <xf numFmtId="1" fontId="2" fillId="3" borderId="1" xfId="0" applyNumberFormat="1" applyFont="1" applyFill="1" applyBorder="1"/>
    <xf numFmtId="1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48"/>
  <sheetViews>
    <sheetView tabSelected="1" topLeftCell="A2" zoomScaleNormal="100" workbookViewId="0">
      <pane xSplit="2" ySplit="1" topLeftCell="C3" activePane="bottomRight" state="frozen"/>
      <selection activeCell="A2" sqref="A2"/>
      <selection pane="topRight" activeCell="C2" sqref="C2"/>
      <selection pane="bottomLeft" activeCell="A3" sqref="A3"/>
      <selection pane="bottomRight" activeCell="E137" sqref="E137:F139"/>
    </sheetView>
  </sheetViews>
  <sheetFormatPr defaultRowHeight="12" x14ac:dyDescent="0.2"/>
  <cols>
    <col min="1" max="1" width="6.5703125" style="2" customWidth="1"/>
    <col min="2" max="2" width="10.5703125" style="2" bestFit="1" customWidth="1"/>
    <col min="3" max="3" width="43.28515625" style="2" bestFit="1" customWidth="1"/>
    <col min="4" max="4" width="56.5703125" style="2" bestFit="1" customWidth="1"/>
    <col min="5" max="7" width="9.7109375" style="2" customWidth="1"/>
    <col min="8" max="8" width="10.85546875" style="2" bestFit="1" customWidth="1"/>
    <col min="9" max="10" width="9.7109375" style="2" customWidth="1"/>
    <col min="11" max="16384" width="9.140625" style="2"/>
  </cols>
  <sheetData>
    <row r="1" spans="1:11" ht="81" customHeight="1" x14ac:dyDescent="0.2"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708</v>
      </c>
      <c r="I2" s="5" t="s">
        <v>703</v>
      </c>
      <c r="J2" s="5" t="s">
        <v>700</v>
      </c>
      <c r="K2" s="5" t="s">
        <v>704</v>
      </c>
    </row>
    <row r="3" spans="1:11" x14ac:dyDescent="0.2">
      <c r="A3" s="6">
        <v>1</v>
      </c>
      <c r="B3" s="6" t="s">
        <v>7</v>
      </c>
      <c r="C3" s="6" t="s">
        <v>8</v>
      </c>
      <c r="D3" s="6" t="s">
        <v>9</v>
      </c>
      <c r="E3" s="7">
        <v>166.5</v>
      </c>
      <c r="F3" s="7">
        <v>171</v>
      </c>
      <c r="G3" s="7">
        <v>4.5</v>
      </c>
      <c r="H3" s="7" t="s">
        <v>709</v>
      </c>
      <c r="I3" s="6" t="s">
        <v>699</v>
      </c>
      <c r="J3" s="6">
        <v>1</v>
      </c>
      <c r="K3" s="6">
        <v>1</v>
      </c>
    </row>
    <row r="4" spans="1:11" x14ac:dyDescent="0.2">
      <c r="A4" s="6">
        <v>1</v>
      </c>
      <c r="B4" s="6" t="s">
        <v>10</v>
      </c>
      <c r="C4" s="6" t="s">
        <v>9</v>
      </c>
      <c r="D4" s="6" t="s">
        <v>11</v>
      </c>
      <c r="E4" s="7">
        <v>171</v>
      </c>
      <c r="F4" s="7">
        <v>180.7</v>
      </c>
      <c r="G4" s="7">
        <v>9.6999999999999886</v>
      </c>
      <c r="H4" s="7" t="s">
        <v>709</v>
      </c>
      <c r="I4" s="6" t="s">
        <v>699</v>
      </c>
      <c r="J4" s="6">
        <v>1</v>
      </c>
      <c r="K4" s="6">
        <v>1</v>
      </c>
    </row>
    <row r="5" spans="1:11" x14ac:dyDescent="0.2">
      <c r="A5" s="6">
        <v>1</v>
      </c>
      <c r="B5" s="6" t="s">
        <v>12</v>
      </c>
      <c r="C5" s="6" t="s">
        <v>11</v>
      </c>
      <c r="D5" s="6" t="s">
        <v>13</v>
      </c>
      <c r="E5" s="7">
        <v>180.7</v>
      </c>
      <c r="F5" s="7">
        <v>192.5</v>
      </c>
      <c r="G5" s="7">
        <v>11.800000000000011</v>
      </c>
      <c r="H5" s="7" t="s">
        <v>709</v>
      </c>
      <c r="I5" s="6" t="s">
        <v>699</v>
      </c>
      <c r="J5" s="6">
        <v>1</v>
      </c>
      <c r="K5" s="6">
        <v>1</v>
      </c>
    </row>
    <row r="6" spans="1:11" x14ac:dyDescent="0.2">
      <c r="A6" s="6">
        <v>1</v>
      </c>
      <c r="B6" s="6" t="s">
        <v>14</v>
      </c>
      <c r="C6" s="6" t="s">
        <v>13</v>
      </c>
      <c r="D6" s="6" t="s">
        <v>15</v>
      </c>
      <c r="E6" s="7">
        <v>192.5</v>
      </c>
      <c r="F6" s="7">
        <v>207.8</v>
      </c>
      <c r="G6" s="7">
        <v>15.300000000000011</v>
      </c>
      <c r="H6" s="7" t="s">
        <v>709</v>
      </c>
      <c r="I6" s="6" t="s">
        <v>699</v>
      </c>
      <c r="J6" s="6">
        <v>1</v>
      </c>
      <c r="K6" s="6">
        <v>1</v>
      </c>
    </row>
    <row r="7" spans="1:11" x14ac:dyDescent="0.2">
      <c r="A7" s="6">
        <v>1</v>
      </c>
      <c r="B7" s="6" t="s">
        <v>16</v>
      </c>
      <c r="C7" s="6" t="s">
        <v>15</v>
      </c>
      <c r="D7" s="6" t="s">
        <v>17</v>
      </c>
      <c r="E7" s="7">
        <v>207.8</v>
      </c>
      <c r="F7" s="7">
        <v>220</v>
      </c>
      <c r="G7" s="7">
        <v>12.199999999999989</v>
      </c>
      <c r="H7" s="7" t="s">
        <v>709</v>
      </c>
      <c r="I7" s="6" t="s">
        <v>699</v>
      </c>
      <c r="J7" s="6">
        <v>1</v>
      </c>
      <c r="K7" s="6">
        <v>1</v>
      </c>
    </row>
    <row r="8" spans="1:11" x14ac:dyDescent="0.2">
      <c r="A8" s="6">
        <v>1</v>
      </c>
      <c r="B8" s="6" t="s">
        <v>18</v>
      </c>
      <c r="C8" s="6" t="s">
        <v>17</v>
      </c>
      <c r="D8" s="6" t="s">
        <v>19</v>
      </c>
      <c r="E8" s="7">
        <v>220</v>
      </c>
      <c r="F8" s="7">
        <v>231.7</v>
      </c>
      <c r="G8" s="7">
        <v>11.699999999999989</v>
      </c>
      <c r="H8" s="7" t="s">
        <v>709</v>
      </c>
      <c r="I8" s="6" t="s">
        <v>699</v>
      </c>
      <c r="J8" s="6">
        <v>1</v>
      </c>
      <c r="K8" s="6">
        <v>1</v>
      </c>
    </row>
    <row r="9" spans="1:11" x14ac:dyDescent="0.2">
      <c r="A9" s="6">
        <v>1</v>
      </c>
      <c r="B9" s="6" t="s">
        <v>20</v>
      </c>
      <c r="C9" s="6" t="s">
        <v>19</v>
      </c>
      <c r="D9" s="6" t="s">
        <v>21</v>
      </c>
      <c r="E9" s="7">
        <v>231.7</v>
      </c>
      <c r="F9" s="7">
        <v>235.1</v>
      </c>
      <c r="G9" s="7">
        <v>3.4000000000000057</v>
      </c>
      <c r="H9" s="7" t="s">
        <v>709</v>
      </c>
      <c r="I9" s="6" t="s">
        <v>699</v>
      </c>
      <c r="J9" s="6">
        <v>1</v>
      </c>
      <c r="K9" s="6">
        <v>1</v>
      </c>
    </row>
    <row r="10" spans="1:11" x14ac:dyDescent="0.2">
      <c r="A10" s="6">
        <v>1</v>
      </c>
      <c r="B10" s="6" t="s">
        <v>22</v>
      </c>
      <c r="C10" s="6" t="s">
        <v>21</v>
      </c>
      <c r="D10" s="6" t="s">
        <v>23</v>
      </c>
      <c r="E10" s="7">
        <v>235.1</v>
      </c>
      <c r="F10" s="7">
        <v>249.6</v>
      </c>
      <c r="G10" s="7">
        <v>14.5</v>
      </c>
      <c r="H10" s="7" t="s">
        <v>709</v>
      </c>
      <c r="I10" s="6" t="s">
        <v>699</v>
      </c>
      <c r="J10" s="6">
        <v>1</v>
      </c>
      <c r="K10" s="6">
        <v>1</v>
      </c>
    </row>
    <row r="11" spans="1:11" x14ac:dyDescent="0.2">
      <c r="A11" s="6">
        <v>1</v>
      </c>
      <c r="B11" s="6" t="s">
        <v>24</v>
      </c>
      <c r="C11" s="6" t="s">
        <v>23</v>
      </c>
      <c r="D11" s="6" t="s">
        <v>25</v>
      </c>
      <c r="E11" s="7">
        <v>249.6</v>
      </c>
      <c r="F11" s="7">
        <v>258.2</v>
      </c>
      <c r="G11" s="7">
        <v>8.5999999999999943</v>
      </c>
      <c r="H11" s="7" t="s">
        <v>709</v>
      </c>
      <c r="I11" s="6" t="s">
        <v>699</v>
      </c>
      <c r="J11" s="6">
        <v>1</v>
      </c>
      <c r="K11" s="6">
        <v>1</v>
      </c>
    </row>
    <row r="12" spans="1:11" x14ac:dyDescent="0.2">
      <c r="A12" s="6">
        <v>1</v>
      </c>
      <c r="B12" s="6" t="s">
        <v>26</v>
      </c>
      <c r="C12" s="6" t="s">
        <v>25</v>
      </c>
      <c r="D12" s="6" t="s">
        <v>27</v>
      </c>
      <c r="E12" s="7">
        <v>258.2</v>
      </c>
      <c r="F12" s="7">
        <v>264.60000000000002</v>
      </c>
      <c r="G12" s="7">
        <v>6.4000000000000341</v>
      </c>
      <c r="H12" s="7" t="s">
        <v>710</v>
      </c>
      <c r="I12" s="6" t="s">
        <v>699</v>
      </c>
      <c r="J12" s="6">
        <v>1</v>
      </c>
      <c r="K12" s="6">
        <v>1</v>
      </c>
    </row>
    <row r="13" spans="1:11" x14ac:dyDescent="0.2">
      <c r="A13" s="6">
        <v>1</v>
      </c>
      <c r="B13" s="6" t="s">
        <v>28</v>
      </c>
      <c r="C13" s="6" t="s">
        <v>27</v>
      </c>
      <c r="D13" s="6" t="s">
        <v>29</v>
      </c>
      <c r="E13" s="7">
        <v>264.60000000000002</v>
      </c>
      <c r="F13" s="7">
        <v>284.2</v>
      </c>
      <c r="G13" s="7">
        <v>19.599999999999966</v>
      </c>
      <c r="H13" s="7" t="s">
        <v>709</v>
      </c>
      <c r="I13" s="6" t="s">
        <v>699</v>
      </c>
      <c r="J13" s="6">
        <v>1</v>
      </c>
      <c r="K13" s="6">
        <v>1</v>
      </c>
    </row>
    <row r="14" spans="1:11" x14ac:dyDescent="0.2">
      <c r="A14" s="6">
        <v>1</v>
      </c>
      <c r="B14" s="6" t="s">
        <v>30</v>
      </c>
      <c r="C14" s="6" t="s">
        <v>29</v>
      </c>
      <c r="D14" s="6" t="s">
        <v>31</v>
      </c>
      <c r="E14" s="7">
        <v>284.2</v>
      </c>
      <c r="F14" s="7">
        <v>288.5</v>
      </c>
      <c r="G14" s="7">
        <v>4.3000000000000114</v>
      </c>
      <c r="H14" s="7" t="s">
        <v>709</v>
      </c>
      <c r="I14" s="6" t="s">
        <v>699</v>
      </c>
      <c r="J14" s="6">
        <v>1</v>
      </c>
      <c r="K14" s="6">
        <v>1</v>
      </c>
    </row>
    <row r="15" spans="1:11" x14ac:dyDescent="0.2">
      <c r="A15" s="6">
        <v>1</v>
      </c>
      <c r="B15" s="6" t="s">
        <v>32</v>
      </c>
      <c r="C15" s="6" t="s">
        <v>31</v>
      </c>
      <c r="D15" s="6" t="s">
        <v>33</v>
      </c>
      <c r="E15" s="7">
        <v>288.5</v>
      </c>
      <c r="F15" s="7">
        <v>302.39999999999998</v>
      </c>
      <c r="G15" s="7">
        <v>13.899999999999977</v>
      </c>
      <c r="H15" s="7" t="s">
        <v>709</v>
      </c>
      <c r="I15" s="6" t="s">
        <v>699</v>
      </c>
      <c r="J15" s="6">
        <v>1</v>
      </c>
      <c r="K15" s="6">
        <v>1</v>
      </c>
    </row>
    <row r="16" spans="1:11" x14ac:dyDescent="0.2">
      <c r="A16" s="6">
        <v>1</v>
      </c>
      <c r="B16" s="6" t="s">
        <v>34</v>
      </c>
      <c r="C16" s="6" t="s">
        <v>33</v>
      </c>
      <c r="D16" s="6" t="s">
        <v>35</v>
      </c>
      <c r="E16" s="7">
        <v>302.39999999999998</v>
      </c>
      <c r="F16" s="7">
        <v>327.5</v>
      </c>
      <c r="G16" s="7">
        <v>25.100000000000023</v>
      </c>
      <c r="H16" s="7" t="s">
        <v>709</v>
      </c>
      <c r="I16" s="6" t="s">
        <v>699</v>
      </c>
      <c r="J16" s="6">
        <v>1</v>
      </c>
      <c r="K16" s="6">
        <v>1</v>
      </c>
    </row>
    <row r="17" spans="1:11" x14ac:dyDescent="0.2">
      <c r="A17" s="6">
        <v>1</v>
      </c>
      <c r="B17" s="6" t="s">
        <v>36</v>
      </c>
      <c r="C17" s="6" t="s">
        <v>35</v>
      </c>
      <c r="D17" s="6" t="s">
        <v>37</v>
      </c>
      <c r="E17" s="7">
        <v>327.5</v>
      </c>
      <c r="F17" s="7">
        <v>348.2</v>
      </c>
      <c r="G17" s="7">
        <v>20.699999999999989</v>
      </c>
      <c r="H17" s="7" t="s">
        <v>709</v>
      </c>
      <c r="I17" s="6" t="s">
        <v>699</v>
      </c>
      <c r="J17" s="6">
        <v>1</v>
      </c>
      <c r="K17" s="6">
        <v>1</v>
      </c>
    </row>
    <row r="18" spans="1:11" x14ac:dyDescent="0.2">
      <c r="A18" s="6">
        <v>1</v>
      </c>
      <c r="B18" s="6" t="s">
        <v>38</v>
      </c>
      <c r="C18" s="6" t="s">
        <v>37</v>
      </c>
      <c r="D18" s="6" t="s">
        <v>39</v>
      </c>
      <c r="E18" s="7">
        <v>348.2</v>
      </c>
      <c r="F18" s="7">
        <v>364.7</v>
      </c>
      <c r="G18" s="7">
        <v>16.5</v>
      </c>
      <c r="H18" s="7" t="s">
        <v>709</v>
      </c>
      <c r="I18" s="6" t="s">
        <v>699</v>
      </c>
      <c r="J18" s="6">
        <v>1</v>
      </c>
      <c r="K18" s="6">
        <v>1</v>
      </c>
    </row>
    <row r="19" spans="1:11" x14ac:dyDescent="0.2">
      <c r="A19" s="6">
        <v>1</v>
      </c>
      <c r="B19" s="6" t="s">
        <v>40</v>
      </c>
      <c r="C19" s="6" t="s">
        <v>39</v>
      </c>
      <c r="D19" s="6" t="s">
        <v>41</v>
      </c>
      <c r="E19" s="7">
        <v>364.7</v>
      </c>
      <c r="F19" s="7">
        <v>365.9</v>
      </c>
      <c r="G19" s="7">
        <v>1.1999999999999886</v>
      </c>
      <c r="H19" s="7" t="s">
        <v>709</v>
      </c>
      <c r="I19" s="6" t="s">
        <v>699</v>
      </c>
      <c r="J19" s="6">
        <v>1</v>
      </c>
      <c r="K19" s="6">
        <v>1</v>
      </c>
    </row>
    <row r="20" spans="1:11" x14ac:dyDescent="0.2">
      <c r="A20" s="6">
        <v>1</v>
      </c>
      <c r="B20" s="6" t="s">
        <v>42</v>
      </c>
      <c r="C20" s="6" t="s">
        <v>41</v>
      </c>
      <c r="D20" s="6" t="s">
        <v>43</v>
      </c>
      <c r="E20" s="7">
        <v>365.9</v>
      </c>
      <c r="F20" s="7">
        <v>396.6</v>
      </c>
      <c r="G20" s="7">
        <v>30.700000000000045</v>
      </c>
      <c r="H20" s="7" t="s">
        <v>709</v>
      </c>
      <c r="I20" s="6" t="s">
        <v>699</v>
      </c>
      <c r="J20" s="6">
        <v>1</v>
      </c>
      <c r="K20" s="6">
        <v>1</v>
      </c>
    </row>
    <row r="21" spans="1:11" x14ac:dyDescent="0.2">
      <c r="A21" s="6">
        <v>1</v>
      </c>
      <c r="B21" s="6" t="s">
        <v>44</v>
      </c>
      <c r="C21" s="6" t="s">
        <v>43</v>
      </c>
      <c r="D21" s="6" t="s">
        <v>45</v>
      </c>
      <c r="E21" s="7">
        <v>396.6</v>
      </c>
      <c r="F21" s="7">
        <v>423.5</v>
      </c>
      <c r="G21" s="7">
        <v>26.899999999999977</v>
      </c>
      <c r="H21" s="7" t="s">
        <v>709</v>
      </c>
      <c r="I21" s="6" t="s">
        <v>699</v>
      </c>
      <c r="J21" s="6">
        <v>1</v>
      </c>
      <c r="K21" s="6">
        <v>1</v>
      </c>
    </row>
    <row r="22" spans="1:11" x14ac:dyDescent="0.2">
      <c r="A22" s="6">
        <v>1</v>
      </c>
      <c r="B22" s="6" t="s">
        <v>46</v>
      </c>
      <c r="C22" s="6" t="s">
        <v>45</v>
      </c>
      <c r="D22" s="6" t="s">
        <v>47</v>
      </c>
      <c r="E22" s="7">
        <v>423.5</v>
      </c>
      <c r="F22" s="7">
        <v>439.3</v>
      </c>
      <c r="G22" s="7">
        <v>15.800000000000011</v>
      </c>
      <c r="H22" s="7" t="s">
        <v>709</v>
      </c>
      <c r="I22" s="6" t="s">
        <v>699</v>
      </c>
      <c r="J22" s="6">
        <v>1</v>
      </c>
      <c r="K22" s="6">
        <v>1</v>
      </c>
    </row>
    <row r="23" spans="1:11" x14ac:dyDescent="0.2">
      <c r="A23" s="6">
        <v>1</v>
      </c>
      <c r="B23" s="6" t="s">
        <v>48</v>
      </c>
      <c r="C23" s="6" t="s">
        <v>47</v>
      </c>
      <c r="D23" s="6" t="s">
        <v>49</v>
      </c>
      <c r="E23" s="7">
        <v>439.3</v>
      </c>
      <c r="F23" s="7">
        <v>444</v>
      </c>
      <c r="G23" s="7">
        <v>4.6999999999999886</v>
      </c>
      <c r="H23" s="7" t="s">
        <v>709</v>
      </c>
      <c r="I23" s="6" t="s">
        <v>699</v>
      </c>
      <c r="J23" s="6">
        <v>1</v>
      </c>
      <c r="K23" s="6">
        <v>1</v>
      </c>
    </row>
    <row r="24" spans="1:11" x14ac:dyDescent="0.2">
      <c r="A24" s="6">
        <v>1</v>
      </c>
      <c r="B24" s="6" t="s">
        <v>50</v>
      </c>
      <c r="C24" s="6" t="s">
        <v>49</v>
      </c>
      <c r="D24" s="6" t="s">
        <v>51</v>
      </c>
      <c r="E24" s="7">
        <v>444</v>
      </c>
      <c r="F24" s="7">
        <v>445.6</v>
      </c>
      <c r="G24" s="7">
        <v>1.6000000000000227</v>
      </c>
      <c r="H24" s="7" t="s">
        <v>709</v>
      </c>
      <c r="I24" s="6" t="s">
        <v>699</v>
      </c>
      <c r="J24" s="6">
        <v>1</v>
      </c>
      <c r="K24" s="6">
        <v>1</v>
      </c>
    </row>
    <row r="25" spans="1:11" x14ac:dyDescent="0.2">
      <c r="A25" s="6">
        <v>1</v>
      </c>
      <c r="B25" s="6" t="s">
        <v>52</v>
      </c>
      <c r="C25" s="6" t="s">
        <v>51</v>
      </c>
      <c r="D25" s="6" t="s">
        <v>53</v>
      </c>
      <c r="E25" s="7">
        <v>445.6</v>
      </c>
      <c r="F25" s="7">
        <v>447</v>
      </c>
      <c r="G25" s="7">
        <v>1.3999999999999773</v>
      </c>
      <c r="H25" s="7" t="s">
        <v>709</v>
      </c>
      <c r="I25" s="6" t="s">
        <v>699</v>
      </c>
      <c r="J25" s="6">
        <v>1</v>
      </c>
      <c r="K25" s="6">
        <v>1</v>
      </c>
    </row>
    <row r="26" spans="1:11" x14ac:dyDescent="0.2">
      <c r="A26" s="6">
        <v>1</v>
      </c>
      <c r="B26" s="6" t="s">
        <v>54</v>
      </c>
      <c r="C26" s="6" t="s">
        <v>53</v>
      </c>
      <c r="D26" s="6" t="s">
        <v>55</v>
      </c>
      <c r="E26" s="7">
        <v>447</v>
      </c>
      <c r="F26" s="7">
        <v>469.6</v>
      </c>
      <c r="G26" s="7">
        <v>22.600000000000023</v>
      </c>
      <c r="H26" s="7" t="s">
        <v>709</v>
      </c>
      <c r="I26" s="6" t="s">
        <v>699</v>
      </c>
      <c r="J26" s="6">
        <v>1</v>
      </c>
      <c r="K26" s="6">
        <v>1</v>
      </c>
    </row>
    <row r="27" spans="1:11" x14ac:dyDescent="0.2">
      <c r="A27" s="6">
        <v>1</v>
      </c>
      <c r="B27" s="6" t="s">
        <v>56</v>
      </c>
      <c r="C27" s="6" t="s">
        <v>55</v>
      </c>
      <c r="D27" s="6" t="s">
        <v>57</v>
      </c>
      <c r="E27" s="7">
        <v>469.6</v>
      </c>
      <c r="F27" s="7">
        <v>474.7</v>
      </c>
      <c r="G27" s="7">
        <v>5.0999999999999659</v>
      </c>
      <c r="H27" s="7" t="s">
        <v>709</v>
      </c>
      <c r="I27" s="6" t="s">
        <v>699</v>
      </c>
      <c r="J27" s="6">
        <v>1</v>
      </c>
      <c r="K27" s="6">
        <v>1</v>
      </c>
    </row>
    <row r="28" spans="1:11" x14ac:dyDescent="0.2">
      <c r="A28" s="6">
        <v>1</v>
      </c>
      <c r="B28" s="6" t="s">
        <v>58</v>
      </c>
      <c r="C28" s="6" t="s">
        <v>57</v>
      </c>
      <c r="D28" s="6" t="s">
        <v>59</v>
      </c>
      <c r="E28" s="7">
        <v>474.7</v>
      </c>
      <c r="F28" s="7">
        <v>481.4</v>
      </c>
      <c r="G28" s="7">
        <v>6.6999999999999886</v>
      </c>
      <c r="H28" s="7" t="s">
        <v>709</v>
      </c>
      <c r="I28" s="6" t="s">
        <v>699</v>
      </c>
      <c r="J28" s="6">
        <v>1</v>
      </c>
      <c r="K28" s="6">
        <v>1</v>
      </c>
    </row>
    <row r="29" spans="1:11" x14ac:dyDescent="0.2">
      <c r="A29" s="6">
        <v>1</v>
      </c>
      <c r="B29" s="6" t="s">
        <v>60</v>
      </c>
      <c r="C29" s="6" t="s">
        <v>59</v>
      </c>
      <c r="D29" s="6" t="s">
        <v>61</v>
      </c>
      <c r="E29" s="7">
        <v>481.4</v>
      </c>
      <c r="F29" s="7">
        <v>490.6</v>
      </c>
      <c r="G29" s="7">
        <v>9.2000000000000455</v>
      </c>
      <c r="H29" s="7" t="s">
        <v>709</v>
      </c>
      <c r="I29" s="6" t="s">
        <v>699</v>
      </c>
      <c r="J29" s="6">
        <v>1</v>
      </c>
      <c r="K29" s="6">
        <v>1</v>
      </c>
    </row>
    <row r="30" spans="1:11" x14ac:dyDescent="0.2">
      <c r="A30" s="6">
        <v>1</v>
      </c>
      <c r="B30" s="6" t="s">
        <v>62</v>
      </c>
      <c r="C30" s="6" t="s">
        <v>61</v>
      </c>
      <c r="D30" s="6" t="s">
        <v>63</v>
      </c>
      <c r="E30" s="7">
        <v>490.6</v>
      </c>
      <c r="F30" s="7">
        <v>507.7</v>
      </c>
      <c r="G30" s="7">
        <v>17.099999999999966</v>
      </c>
      <c r="H30" s="7" t="s">
        <v>709</v>
      </c>
      <c r="I30" s="6" t="s">
        <v>699</v>
      </c>
      <c r="J30" s="6">
        <v>1</v>
      </c>
      <c r="K30" s="6">
        <v>1</v>
      </c>
    </row>
    <row r="31" spans="1:11" x14ac:dyDescent="0.2">
      <c r="A31" s="6">
        <v>1</v>
      </c>
      <c r="B31" s="6" t="s">
        <v>64</v>
      </c>
      <c r="C31" s="6" t="s">
        <v>63</v>
      </c>
      <c r="D31" s="6" t="s">
        <v>65</v>
      </c>
      <c r="E31" s="7">
        <v>507.7</v>
      </c>
      <c r="F31" s="7">
        <v>512.6</v>
      </c>
      <c r="G31" s="7">
        <v>4.9000000000000341</v>
      </c>
      <c r="H31" s="7" t="s">
        <v>709</v>
      </c>
      <c r="I31" s="6" t="s">
        <v>699</v>
      </c>
      <c r="J31" s="6">
        <v>1</v>
      </c>
      <c r="K31" s="6">
        <v>1</v>
      </c>
    </row>
    <row r="32" spans="1:11" x14ac:dyDescent="0.2">
      <c r="A32" s="6">
        <v>1</v>
      </c>
      <c r="B32" s="6" t="s">
        <v>66</v>
      </c>
      <c r="C32" s="6" t="s">
        <v>65</v>
      </c>
      <c r="D32" s="6" t="s">
        <v>67</v>
      </c>
      <c r="E32" s="7">
        <v>512.6</v>
      </c>
      <c r="F32" s="7">
        <v>525.20000000000005</v>
      </c>
      <c r="G32" s="7">
        <v>12.600000000000023</v>
      </c>
      <c r="H32" s="7" t="s">
        <v>709</v>
      </c>
      <c r="I32" s="6" t="s">
        <v>699</v>
      </c>
      <c r="J32" s="6">
        <v>1</v>
      </c>
      <c r="K32" s="6">
        <v>1</v>
      </c>
    </row>
    <row r="33" spans="1:11" x14ac:dyDescent="0.2">
      <c r="A33" s="6">
        <v>1</v>
      </c>
      <c r="B33" s="6" t="s">
        <v>68</v>
      </c>
      <c r="C33" s="6" t="s">
        <v>67</v>
      </c>
      <c r="D33" s="6" t="s">
        <v>69</v>
      </c>
      <c r="E33" s="7">
        <v>525.20000000000005</v>
      </c>
      <c r="F33" s="7">
        <v>541</v>
      </c>
      <c r="G33" s="7">
        <v>15.799999999999955</v>
      </c>
      <c r="H33" s="7" t="s">
        <v>709</v>
      </c>
      <c r="I33" s="6" t="s">
        <v>699</v>
      </c>
      <c r="J33" s="6">
        <v>1</v>
      </c>
      <c r="K33" s="6">
        <v>1</v>
      </c>
    </row>
    <row r="34" spans="1:11" x14ac:dyDescent="0.2">
      <c r="A34" s="6">
        <v>1</v>
      </c>
      <c r="B34" s="6" t="s">
        <v>70</v>
      </c>
      <c r="C34" s="6" t="s">
        <v>69</v>
      </c>
      <c r="D34" s="6" t="s">
        <v>71</v>
      </c>
      <c r="E34" s="7">
        <v>541</v>
      </c>
      <c r="F34" s="7">
        <v>560</v>
      </c>
      <c r="G34" s="7">
        <v>19</v>
      </c>
      <c r="H34" s="7" t="s">
        <v>709</v>
      </c>
      <c r="I34" s="6" t="s">
        <v>699</v>
      </c>
      <c r="J34" s="6">
        <v>1</v>
      </c>
      <c r="K34" s="6">
        <v>1</v>
      </c>
    </row>
    <row r="35" spans="1:11" x14ac:dyDescent="0.2">
      <c r="A35" s="6">
        <v>1</v>
      </c>
      <c r="B35" s="6" t="s">
        <v>72</v>
      </c>
      <c r="C35" s="6" t="s">
        <v>71</v>
      </c>
      <c r="D35" s="6" t="s">
        <v>73</v>
      </c>
      <c r="E35" s="7">
        <v>560</v>
      </c>
      <c r="F35" s="7">
        <v>567.1</v>
      </c>
      <c r="G35" s="7">
        <v>7.1000000000000227</v>
      </c>
      <c r="H35" s="7" t="s">
        <v>709</v>
      </c>
      <c r="I35" s="6" t="s">
        <v>699</v>
      </c>
      <c r="J35" s="6">
        <v>1</v>
      </c>
      <c r="K35" s="6">
        <v>1</v>
      </c>
    </row>
    <row r="36" spans="1:11" x14ac:dyDescent="0.2">
      <c r="A36" s="6">
        <v>1</v>
      </c>
      <c r="B36" s="6" t="s">
        <v>74</v>
      </c>
      <c r="C36" s="6" t="s">
        <v>73</v>
      </c>
      <c r="D36" s="6" t="s">
        <v>75</v>
      </c>
      <c r="E36" s="7">
        <v>567.1</v>
      </c>
      <c r="F36" s="7">
        <v>584.4</v>
      </c>
      <c r="G36" s="7">
        <v>17.299999999999955</v>
      </c>
      <c r="H36" s="7" t="s">
        <v>709</v>
      </c>
      <c r="I36" s="6" t="s">
        <v>699</v>
      </c>
      <c r="J36" s="6">
        <v>1</v>
      </c>
      <c r="K36" s="6">
        <v>1</v>
      </c>
    </row>
    <row r="37" spans="1:11" x14ac:dyDescent="0.2">
      <c r="A37" s="6">
        <v>1</v>
      </c>
      <c r="B37" s="6" t="s">
        <v>76</v>
      </c>
      <c r="C37" s="6" t="s">
        <v>75</v>
      </c>
      <c r="D37" s="6" t="s">
        <v>77</v>
      </c>
      <c r="E37" s="7">
        <v>584.4</v>
      </c>
      <c r="F37" s="7">
        <v>590.70000000000005</v>
      </c>
      <c r="G37" s="7">
        <v>6.3000000000000682</v>
      </c>
      <c r="H37" s="7" t="s">
        <v>709</v>
      </c>
      <c r="I37" s="6" t="s">
        <v>699</v>
      </c>
      <c r="J37" s="6">
        <v>1</v>
      </c>
      <c r="K37" s="6">
        <v>1</v>
      </c>
    </row>
    <row r="38" spans="1:11" x14ac:dyDescent="0.2">
      <c r="A38" s="6">
        <v>1</v>
      </c>
      <c r="B38" s="6" t="s">
        <v>78</v>
      </c>
      <c r="C38" s="6" t="s">
        <v>77</v>
      </c>
      <c r="D38" s="6" t="s">
        <v>79</v>
      </c>
      <c r="E38" s="7">
        <v>590.70000000000005</v>
      </c>
      <c r="F38" s="7">
        <v>598.1</v>
      </c>
      <c r="G38" s="7">
        <v>7.3999999999999773</v>
      </c>
      <c r="H38" s="7" t="s">
        <v>709</v>
      </c>
      <c r="I38" s="6" t="s">
        <v>699</v>
      </c>
      <c r="J38" s="6">
        <v>1</v>
      </c>
      <c r="K38" s="6">
        <v>1</v>
      </c>
    </row>
    <row r="39" spans="1:11" x14ac:dyDescent="0.2">
      <c r="A39" s="6">
        <v>1</v>
      </c>
      <c r="B39" s="6" t="s">
        <v>80</v>
      </c>
      <c r="C39" s="6" t="s">
        <v>79</v>
      </c>
      <c r="D39" s="6" t="s">
        <v>81</v>
      </c>
      <c r="E39" s="7">
        <v>598.1</v>
      </c>
      <c r="F39" s="7">
        <v>634.79999999999995</v>
      </c>
      <c r="G39" s="7">
        <v>36.699999999999932</v>
      </c>
      <c r="H39" s="7" t="s">
        <v>709</v>
      </c>
      <c r="I39" s="6" t="s">
        <v>699</v>
      </c>
      <c r="J39" s="6">
        <v>1</v>
      </c>
      <c r="K39" s="6">
        <v>1</v>
      </c>
    </row>
    <row r="40" spans="1:11" x14ac:dyDescent="0.2">
      <c r="A40" s="6">
        <v>1</v>
      </c>
      <c r="B40" s="6" t="s">
        <v>82</v>
      </c>
      <c r="C40" s="6" t="s">
        <v>81</v>
      </c>
      <c r="D40" s="6" t="s">
        <v>83</v>
      </c>
      <c r="E40" s="7">
        <v>634.79999999999995</v>
      </c>
      <c r="F40" s="7">
        <v>648.70000000000005</v>
      </c>
      <c r="G40" s="7">
        <v>13.900000000000091</v>
      </c>
      <c r="H40" s="7" t="s">
        <v>709</v>
      </c>
      <c r="I40" s="6" t="s">
        <v>699</v>
      </c>
      <c r="J40" s="6">
        <v>1</v>
      </c>
      <c r="K40" s="6">
        <v>1</v>
      </c>
    </row>
    <row r="41" spans="1:11" x14ac:dyDescent="0.2">
      <c r="A41" s="6">
        <v>1</v>
      </c>
      <c r="B41" s="6" t="s">
        <v>84</v>
      </c>
      <c r="C41" s="6" t="s">
        <v>83</v>
      </c>
      <c r="D41" s="6" t="s">
        <v>85</v>
      </c>
      <c r="E41" s="7">
        <v>648.70000000000005</v>
      </c>
      <c r="F41" s="7">
        <v>665.3</v>
      </c>
      <c r="G41" s="7">
        <v>16.599999999999909</v>
      </c>
      <c r="H41" s="7" t="s">
        <v>709</v>
      </c>
      <c r="I41" s="6" t="s">
        <v>699</v>
      </c>
      <c r="J41" s="6">
        <v>1</v>
      </c>
      <c r="K41" s="6">
        <v>1</v>
      </c>
    </row>
    <row r="42" spans="1:11" x14ac:dyDescent="0.2">
      <c r="A42" s="6">
        <v>1</v>
      </c>
      <c r="B42" s="6" t="s">
        <v>86</v>
      </c>
      <c r="C42" s="6" t="s">
        <v>85</v>
      </c>
      <c r="D42" s="6" t="s">
        <v>87</v>
      </c>
      <c r="E42" s="7">
        <v>665.3</v>
      </c>
      <c r="F42" s="7">
        <v>680</v>
      </c>
      <c r="G42" s="7">
        <v>14.700000000000045</v>
      </c>
      <c r="H42" s="7" t="s">
        <v>709</v>
      </c>
      <c r="I42" s="6" t="s">
        <v>699</v>
      </c>
      <c r="J42" s="6">
        <v>1</v>
      </c>
      <c r="K42" s="6">
        <v>1</v>
      </c>
    </row>
    <row r="43" spans="1:11" x14ac:dyDescent="0.2">
      <c r="A43" s="6">
        <v>1</v>
      </c>
      <c r="B43" s="6" t="s">
        <v>88</v>
      </c>
      <c r="C43" s="6" t="s">
        <v>87</v>
      </c>
      <c r="D43" s="6" t="s">
        <v>89</v>
      </c>
      <c r="E43" s="7">
        <v>680</v>
      </c>
      <c r="F43" s="7">
        <v>702.9</v>
      </c>
      <c r="G43" s="7">
        <v>22.899999999999977</v>
      </c>
      <c r="H43" s="7" t="s">
        <v>709</v>
      </c>
      <c r="I43" s="6" t="s">
        <v>699</v>
      </c>
      <c r="J43" s="6">
        <v>1</v>
      </c>
      <c r="K43" s="6">
        <v>1</v>
      </c>
    </row>
    <row r="44" spans="1:11" x14ac:dyDescent="0.2">
      <c r="A44" s="6">
        <v>1</v>
      </c>
      <c r="B44" s="6" t="s">
        <v>90</v>
      </c>
      <c r="C44" s="6" t="s">
        <v>89</v>
      </c>
      <c r="D44" s="6" t="s">
        <v>91</v>
      </c>
      <c r="E44" s="7">
        <v>702.9</v>
      </c>
      <c r="F44" s="7">
        <v>717.8</v>
      </c>
      <c r="G44" s="7">
        <v>14.899999999999977</v>
      </c>
      <c r="H44" s="7" t="s">
        <v>709</v>
      </c>
      <c r="I44" s="6" t="s">
        <v>699</v>
      </c>
      <c r="J44" s="6">
        <v>1</v>
      </c>
      <c r="K44" s="6">
        <v>1</v>
      </c>
    </row>
    <row r="45" spans="1:11" x14ac:dyDescent="0.2">
      <c r="A45" s="6">
        <v>1</v>
      </c>
      <c r="B45" s="6" t="s">
        <v>92</v>
      </c>
      <c r="C45" s="6" t="s">
        <v>91</v>
      </c>
      <c r="D45" s="6" t="s">
        <v>93</v>
      </c>
      <c r="E45" s="7">
        <v>717.8</v>
      </c>
      <c r="F45" s="7">
        <v>745</v>
      </c>
      <c r="G45" s="7">
        <v>27.200000000000045</v>
      </c>
      <c r="H45" s="7" t="s">
        <v>709</v>
      </c>
      <c r="I45" s="6" t="s">
        <v>699</v>
      </c>
      <c r="J45" s="6">
        <v>0</v>
      </c>
      <c r="K45" s="6">
        <v>1</v>
      </c>
    </row>
    <row r="46" spans="1:11" x14ac:dyDescent="0.2">
      <c r="A46" s="6">
        <v>1</v>
      </c>
      <c r="B46" s="6" t="s">
        <v>94</v>
      </c>
      <c r="C46" s="6" t="s">
        <v>93</v>
      </c>
      <c r="D46" s="6" t="s">
        <v>95</v>
      </c>
      <c r="E46" s="7">
        <v>745</v>
      </c>
      <c r="F46" s="7">
        <v>793.5</v>
      </c>
      <c r="G46" s="7">
        <v>48.5</v>
      </c>
      <c r="H46" s="7" t="s">
        <v>709</v>
      </c>
      <c r="I46" s="6" t="s">
        <v>699</v>
      </c>
      <c r="J46" s="6">
        <v>0</v>
      </c>
      <c r="K46" s="6">
        <v>1</v>
      </c>
    </row>
    <row r="47" spans="1:11" x14ac:dyDescent="0.2">
      <c r="A47" s="6">
        <v>1</v>
      </c>
      <c r="B47" s="6" t="s">
        <v>96</v>
      </c>
      <c r="C47" s="6" t="s">
        <v>95</v>
      </c>
      <c r="D47" s="6" t="s">
        <v>97</v>
      </c>
      <c r="E47" s="7">
        <v>793.5</v>
      </c>
      <c r="F47" s="7">
        <v>808.5</v>
      </c>
      <c r="G47" s="7">
        <v>15</v>
      </c>
      <c r="H47" s="7" t="s">
        <v>709</v>
      </c>
      <c r="I47" s="6" t="s">
        <v>699</v>
      </c>
      <c r="J47" s="6">
        <v>0</v>
      </c>
      <c r="K47" s="6">
        <v>1</v>
      </c>
    </row>
    <row r="48" spans="1:11" x14ac:dyDescent="0.2">
      <c r="A48" s="6">
        <v>1</v>
      </c>
      <c r="B48" s="6" t="s">
        <v>98</v>
      </c>
      <c r="C48" s="6" t="s">
        <v>97</v>
      </c>
      <c r="D48" s="6" t="s">
        <v>99</v>
      </c>
      <c r="E48" s="7">
        <v>808.5</v>
      </c>
      <c r="F48" s="7">
        <v>813.2</v>
      </c>
      <c r="G48" s="7">
        <v>4.7000000000000455</v>
      </c>
      <c r="H48" s="7" t="s">
        <v>709</v>
      </c>
      <c r="I48" s="6" t="s">
        <v>699</v>
      </c>
      <c r="J48" s="6">
        <v>0</v>
      </c>
      <c r="K48" s="6">
        <v>1</v>
      </c>
    </row>
    <row r="49" spans="1:11" x14ac:dyDescent="0.2">
      <c r="A49" s="6">
        <v>1</v>
      </c>
      <c r="B49" s="6" t="s">
        <v>100</v>
      </c>
      <c r="C49" s="6" t="s">
        <v>99</v>
      </c>
      <c r="D49" s="6" t="s">
        <v>101</v>
      </c>
      <c r="E49" s="7">
        <v>813.2</v>
      </c>
      <c r="F49" s="7">
        <v>875</v>
      </c>
      <c r="G49" s="7">
        <v>61.799999999999955</v>
      </c>
      <c r="H49" s="7" t="s">
        <v>709</v>
      </c>
      <c r="I49" s="6" t="s">
        <v>699</v>
      </c>
      <c r="J49" s="6">
        <v>0</v>
      </c>
      <c r="K49" s="6">
        <v>1</v>
      </c>
    </row>
    <row r="50" spans="1:11" x14ac:dyDescent="0.2">
      <c r="A50" s="6">
        <v>1</v>
      </c>
      <c r="B50" s="6" t="s">
        <v>102</v>
      </c>
      <c r="C50" s="6" t="s">
        <v>101</v>
      </c>
      <c r="D50" s="6" t="s">
        <v>103</v>
      </c>
      <c r="E50" s="7">
        <v>875</v>
      </c>
      <c r="F50" s="7">
        <v>919.9</v>
      </c>
      <c r="G50" s="7">
        <v>44.899999999999977</v>
      </c>
      <c r="H50" s="7" t="s">
        <v>709</v>
      </c>
      <c r="I50" s="6" t="s">
        <v>699</v>
      </c>
      <c r="J50" s="6">
        <v>0</v>
      </c>
      <c r="K50" s="6">
        <v>1</v>
      </c>
    </row>
    <row r="51" spans="1:11" x14ac:dyDescent="0.2">
      <c r="A51" s="6">
        <v>1</v>
      </c>
      <c r="B51" s="6" t="s">
        <v>104</v>
      </c>
      <c r="C51" s="6" t="s">
        <v>103</v>
      </c>
      <c r="D51" s="6" t="s">
        <v>105</v>
      </c>
      <c r="E51" s="7">
        <v>919.9</v>
      </c>
      <c r="F51" s="7">
        <v>938.8</v>
      </c>
      <c r="G51" s="7">
        <v>18.899999999999977</v>
      </c>
      <c r="H51" s="7" t="s">
        <v>709</v>
      </c>
      <c r="I51" s="6" t="s">
        <v>699</v>
      </c>
      <c r="J51" s="6">
        <v>0</v>
      </c>
      <c r="K51" s="6">
        <v>1</v>
      </c>
    </row>
    <row r="52" spans="1:11" x14ac:dyDescent="0.2">
      <c r="A52" s="6">
        <v>2</v>
      </c>
      <c r="B52" s="6" t="s">
        <v>106</v>
      </c>
      <c r="C52" s="6" t="s">
        <v>107</v>
      </c>
      <c r="D52" s="6" t="s">
        <v>108</v>
      </c>
      <c r="E52" s="7">
        <v>15.8</v>
      </c>
      <c r="F52" s="7">
        <v>40.299999999999997</v>
      </c>
      <c r="G52" s="7">
        <v>24.499999999999996</v>
      </c>
      <c r="H52" s="7" t="s">
        <v>709</v>
      </c>
      <c r="I52" s="6" t="s">
        <v>699</v>
      </c>
      <c r="J52" s="6">
        <v>0</v>
      </c>
      <c r="K52" s="6">
        <v>1</v>
      </c>
    </row>
    <row r="53" spans="1:11" x14ac:dyDescent="0.2">
      <c r="A53" s="6">
        <v>2</v>
      </c>
      <c r="B53" s="6" t="s">
        <v>109</v>
      </c>
      <c r="C53" s="6" t="s">
        <v>108</v>
      </c>
      <c r="D53" s="6" t="s">
        <v>110</v>
      </c>
      <c r="E53" s="7">
        <v>40.299999999999997</v>
      </c>
      <c r="F53" s="7">
        <v>43.6</v>
      </c>
      <c r="G53" s="7">
        <v>3.3000000000000043</v>
      </c>
      <c r="H53" s="7" t="s">
        <v>711</v>
      </c>
      <c r="I53" s="6" t="s">
        <v>699</v>
      </c>
      <c r="J53" s="6">
        <v>0</v>
      </c>
      <c r="K53" s="6">
        <v>1</v>
      </c>
    </row>
    <row r="54" spans="1:11" x14ac:dyDescent="0.2">
      <c r="A54" s="6">
        <v>2</v>
      </c>
      <c r="B54" s="6" t="s">
        <v>111</v>
      </c>
      <c r="C54" s="6" t="s">
        <v>110</v>
      </c>
      <c r="D54" s="6" t="s">
        <v>112</v>
      </c>
      <c r="E54" s="7">
        <v>43.6</v>
      </c>
      <c r="F54" s="7">
        <v>56.1</v>
      </c>
      <c r="G54" s="7">
        <v>12.5</v>
      </c>
      <c r="H54" s="7" t="s">
        <v>711</v>
      </c>
      <c r="I54" s="6" t="s">
        <v>699</v>
      </c>
      <c r="J54" s="6">
        <v>0</v>
      </c>
      <c r="K54" s="6">
        <v>1</v>
      </c>
    </row>
    <row r="55" spans="1:11" x14ac:dyDescent="0.2">
      <c r="A55" s="6">
        <v>2</v>
      </c>
      <c r="B55" s="6" t="s">
        <v>113</v>
      </c>
      <c r="C55" s="6" t="s">
        <v>112</v>
      </c>
      <c r="D55" s="6" t="s">
        <v>114</v>
      </c>
      <c r="E55" s="7">
        <v>56.1</v>
      </c>
      <c r="F55" s="7">
        <v>87</v>
      </c>
      <c r="G55" s="7">
        <v>30.9</v>
      </c>
      <c r="H55" s="7" t="s">
        <v>709</v>
      </c>
      <c r="I55" s="6" t="s">
        <v>699</v>
      </c>
      <c r="J55" s="6">
        <v>0</v>
      </c>
      <c r="K55" s="6">
        <v>1</v>
      </c>
    </row>
    <row r="56" spans="1:11" x14ac:dyDescent="0.2">
      <c r="A56" s="6">
        <v>2</v>
      </c>
      <c r="B56" s="6" t="s">
        <v>115</v>
      </c>
      <c r="C56" s="6" t="s">
        <v>114</v>
      </c>
      <c r="D56" s="6" t="s">
        <v>116</v>
      </c>
      <c r="E56" s="7">
        <v>87</v>
      </c>
      <c r="F56" s="7">
        <v>93.7</v>
      </c>
      <c r="G56" s="7">
        <v>6.7000000000000028</v>
      </c>
      <c r="H56" s="7" t="s">
        <v>709</v>
      </c>
      <c r="I56" s="6" t="s">
        <v>699</v>
      </c>
      <c r="J56" s="6">
        <v>0</v>
      </c>
      <c r="K56" s="6">
        <v>1</v>
      </c>
    </row>
    <row r="57" spans="1:11" x14ac:dyDescent="0.2">
      <c r="A57" s="6">
        <v>2</v>
      </c>
      <c r="B57" s="6" t="s">
        <v>117</v>
      </c>
      <c r="C57" s="6" t="s">
        <v>116</v>
      </c>
      <c r="D57" s="6" t="s">
        <v>118</v>
      </c>
      <c r="E57" s="7">
        <v>93.7</v>
      </c>
      <c r="F57" s="7">
        <v>95</v>
      </c>
      <c r="G57" s="7">
        <v>1.2999999999999972</v>
      </c>
      <c r="H57" s="7" t="s">
        <v>709</v>
      </c>
      <c r="I57" s="6" t="s">
        <v>699</v>
      </c>
      <c r="J57" s="6">
        <v>0</v>
      </c>
      <c r="K57" s="6">
        <v>1</v>
      </c>
    </row>
    <row r="58" spans="1:11" x14ac:dyDescent="0.2">
      <c r="A58" s="6">
        <v>2</v>
      </c>
      <c r="B58" s="6" t="s">
        <v>119</v>
      </c>
      <c r="C58" s="6" t="s">
        <v>118</v>
      </c>
      <c r="D58" s="6" t="s">
        <v>120</v>
      </c>
      <c r="E58" s="7">
        <v>95</v>
      </c>
      <c r="F58" s="7">
        <v>104.4</v>
      </c>
      <c r="G58" s="7">
        <v>9.4000000000000057</v>
      </c>
      <c r="H58" s="7" t="s">
        <v>709</v>
      </c>
      <c r="I58" s="6" t="s">
        <v>699</v>
      </c>
      <c r="J58" s="6">
        <v>0</v>
      </c>
      <c r="K58" s="6">
        <v>1</v>
      </c>
    </row>
    <row r="59" spans="1:11" x14ac:dyDescent="0.2">
      <c r="A59" s="6">
        <v>2</v>
      </c>
      <c r="B59" s="6" t="s">
        <v>121</v>
      </c>
      <c r="C59" s="6" t="s">
        <v>120</v>
      </c>
      <c r="D59" s="6" t="s">
        <v>122</v>
      </c>
      <c r="E59" s="7">
        <v>104.4</v>
      </c>
      <c r="F59" s="7">
        <v>115.3</v>
      </c>
      <c r="G59" s="7">
        <v>10.899999999999991</v>
      </c>
      <c r="H59" s="7" t="s">
        <v>709</v>
      </c>
      <c r="I59" s="6" t="s">
        <v>699</v>
      </c>
      <c r="J59" s="6">
        <v>0</v>
      </c>
      <c r="K59" s="6">
        <v>1</v>
      </c>
    </row>
    <row r="60" spans="1:11" x14ac:dyDescent="0.2">
      <c r="A60" s="6">
        <v>2</v>
      </c>
      <c r="B60" s="6" t="s">
        <v>123</v>
      </c>
      <c r="C60" s="6" t="s">
        <v>122</v>
      </c>
      <c r="D60" s="6" t="s">
        <v>124</v>
      </c>
      <c r="E60" s="7">
        <v>115.3</v>
      </c>
      <c r="F60" s="7">
        <v>120.3</v>
      </c>
      <c r="G60" s="7">
        <v>5</v>
      </c>
      <c r="H60" s="7" t="s">
        <v>709</v>
      </c>
      <c r="I60" s="6" t="s">
        <v>699</v>
      </c>
      <c r="J60" s="6">
        <v>0</v>
      </c>
      <c r="K60" s="6">
        <v>1</v>
      </c>
    </row>
    <row r="61" spans="1:11" x14ac:dyDescent="0.2">
      <c r="A61" s="6">
        <v>2</v>
      </c>
      <c r="B61" s="6" t="s">
        <v>125</v>
      </c>
      <c r="C61" s="6" t="s">
        <v>124</v>
      </c>
      <c r="D61" s="6" t="s">
        <v>126</v>
      </c>
      <c r="E61" s="7">
        <v>120.3</v>
      </c>
      <c r="F61" s="7">
        <v>138.9</v>
      </c>
      <c r="G61" s="7">
        <v>18.600000000000009</v>
      </c>
      <c r="H61" s="7" t="s">
        <v>709</v>
      </c>
      <c r="I61" s="6" t="s">
        <v>699</v>
      </c>
      <c r="J61" s="6">
        <v>0</v>
      </c>
      <c r="K61" s="6">
        <v>1</v>
      </c>
    </row>
    <row r="62" spans="1:11" x14ac:dyDescent="0.2">
      <c r="A62" s="6">
        <v>2</v>
      </c>
      <c r="B62" s="6" t="s">
        <v>127</v>
      </c>
      <c r="C62" s="6" t="s">
        <v>126</v>
      </c>
      <c r="D62" s="6" t="s">
        <v>128</v>
      </c>
      <c r="E62" s="7">
        <v>138.9</v>
      </c>
      <c r="F62" s="7">
        <v>166.2</v>
      </c>
      <c r="G62" s="7">
        <v>27.299999999999983</v>
      </c>
      <c r="H62" s="7" t="s">
        <v>709</v>
      </c>
      <c r="I62" s="6" t="s">
        <v>699</v>
      </c>
      <c r="J62" s="6">
        <v>0</v>
      </c>
      <c r="K62" s="6">
        <v>1</v>
      </c>
    </row>
    <row r="63" spans="1:11" x14ac:dyDescent="0.2">
      <c r="A63" s="6">
        <v>2</v>
      </c>
      <c r="B63" s="6" t="s">
        <v>129</v>
      </c>
      <c r="C63" s="6" t="s">
        <v>128</v>
      </c>
      <c r="D63" s="6" t="s">
        <v>130</v>
      </c>
      <c r="E63" s="7">
        <v>166.2</v>
      </c>
      <c r="F63" s="7">
        <v>169.1</v>
      </c>
      <c r="G63" s="7">
        <v>2.9000000000000057</v>
      </c>
      <c r="H63" s="7" t="s">
        <v>709</v>
      </c>
      <c r="I63" s="6" t="s">
        <v>699</v>
      </c>
      <c r="J63" s="6">
        <v>0</v>
      </c>
      <c r="K63" s="6">
        <v>1</v>
      </c>
    </row>
    <row r="64" spans="1:11" x14ac:dyDescent="0.2">
      <c r="A64" s="6">
        <v>2</v>
      </c>
      <c r="B64" s="6" t="s">
        <v>131</v>
      </c>
      <c r="C64" s="6" t="s">
        <v>130</v>
      </c>
      <c r="D64" s="6" t="s">
        <v>132</v>
      </c>
      <c r="E64" s="7">
        <v>169.1</v>
      </c>
      <c r="F64" s="7">
        <v>196.3</v>
      </c>
      <c r="G64" s="7">
        <v>27.200000000000017</v>
      </c>
      <c r="H64" s="7" t="s">
        <v>709</v>
      </c>
      <c r="I64" s="6" t="s">
        <v>699</v>
      </c>
      <c r="J64" s="6">
        <v>0</v>
      </c>
      <c r="K64" s="6">
        <v>1</v>
      </c>
    </row>
    <row r="65" spans="1:11" x14ac:dyDescent="0.2">
      <c r="A65" s="6">
        <v>2</v>
      </c>
      <c r="B65" s="6" t="s">
        <v>133</v>
      </c>
      <c r="C65" s="6" t="s">
        <v>132</v>
      </c>
      <c r="D65" s="6" t="s">
        <v>134</v>
      </c>
      <c r="E65" s="7">
        <v>0</v>
      </c>
      <c r="F65" s="7">
        <v>10.199999999999999</v>
      </c>
      <c r="G65" s="7">
        <v>10.199999999999999</v>
      </c>
      <c r="H65" s="7" t="s">
        <v>709</v>
      </c>
      <c r="I65" s="6" t="s">
        <v>699</v>
      </c>
      <c r="J65" s="6">
        <v>1</v>
      </c>
      <c r="K65" s="6">
        <v>1</v>
      </c>
    </row>
    <row r="66" spans="1:11" x14ac:dyDescent="0.2">
      <c r="A66" s="6">
        <v>2</v>
      </c>
      <c r="B66" s="6" t="s">
        <v>135</v>
      </c>
      <c r="C66" s="6" t="s">
        <v>134</v>
      </c>
      <c r="D66" s="6" t="s">
        <v>136</v>
      </c>
      <c r="E66" s="7">
        <v>10.199999999999999</v>
      </c>
      <c r="F66" s="7">
        <v>15.3</v>
      </c>
      <c r="G66" s="7">
        <v>5.1000000000000014</v>
      </c>
      <c r="H66" s="7" t="s">
        <v>709</v>
      </c>
      <c r="I66" s="6" t="s">
        <v>699</v>
      </c>
      <c r="J66" s="6">
        <v>1</v>
      </c>
      <c r="K66" s="6">
        <v>1</v>
      </c>
    </row>
    <row r="67" spans="1:11" x14ac:dyDescent="0.2">
      <c r="A67" s="6">
        <v>2</v>
      </c>
      <c r="B67" s="6" t="s">
        <v>137</v>
      </c>
      <c r="C67" s="6" t="s">
        <v>136</v>
      </c>
      <c r="D67" s="6" t="s">
        <v>138</v>
      </c>
      <c r="E67" s="7">
        <v>15.3</v>
      </c>
      <c r="F67" s="7">
        <v>29</v>
      </c>
      <c r="G67" s="7">
        <v>13.7</v>
      </c>
      <c r="H67" s="7" t="s">
        <v>709</v>
      </c>
      <c r="I67" s="6" t="s">
        <v>699</v>
      </c>
      <c r="J67" s="6">
        <v>1</v>
      </c>
      <c r="K67" s="6">
        <v>1</v>
      </c>
    </row>
    <row r="68" spans="1:11" x14ac:dyDescent="0.2">
      <c r="A68" s="6">
        <v>2</v>
      </c>
      <c r="B68" s="6" t="s">
        <v>139</v>
      </c>
      <c r="C68" s="6" t="s">
        <v>138</v>
      </c>
      <c r="D68" s="6" t="s">
        <v>140</v>
      </c>
      <c r="E68" s="7">
        <v>29</v>
      </c>
      <c r="F68" s="7">
        <v>36.4</v>
      </c>
      <c r="G68" s="7">
        <v>7.3999999999999986</v>
      </c>
      <c r="H68" s="7" t="s">
        <v>709</v>
      </c>
      <c r="I68" s="6" t="s">
        <v>699</v>
      </c>
      <c r="J68" s="6">
        <v>1</v>
      </c>
      <c r="K68" s="8">
        <f>1-(4.1/G68)</f>
        <v>0.44594594594594594</v>
      </c>
    </row>
    <row r="69" spans="1:11" x14ac:dyDescent="0.2">
      <c r="A69" s="6">
        <v>2</v>
      </c>
      <c r="B69" s="6" t="s">
        <v>141</v>
      </c>
      <c r="C69" s="6" t="s">
        <v>140</v>
      </c>
      <c r="D69" s="6" t="s">
        <v>142</v>
      </c>
      <c r="E69" s="7">
        <v>36.4</v>
      </c>
      <c r="F69" s="7">
        <v>50.8</v>
      </c>
      <c r="G69" s="7">
        <v>14.399999999999999</v>
      </c>
      <c r="H69" s="7" t="s">
        <v>709</v>
      </c>
      <c r="I69" s="6" t="s">
        <v>699</v>
      </c>
      <c r="J69" s="6">
        <v>1</v>
      </c>
      <c r="K69" s="8">
        <f>1-(2.2/G69)</f>
        <v>0.84722222222222221</v>
      </c>
    </row>
    <row r="70" spans="1:11" x14ac:dyDescent="0.2">
      <c r="A70" s="6">
        <v>2</v>
      </c>
      <c r="B70" s="6" t="s">
        <v>143</v>
      </c>
      <c r="C70" s="6" t="s">
        <v>142</v>
      </c>
      <c r="D70" s="6" t="s">
        <v>144</v>
      </c>
      <c r="E70" s="7">
        <v>50.8</v>
      </c>
      <c r="F70" s="7">
        <v>67.8</v>
      </c>
      <c r="G70" s="7">
        <v>17</v>
      </c>
      <c r="H70" s="7" t="s">
        <v>709</v>
      </c>
      <c r="I70" s="6" t="s">
        <v>699</v>
      </c>
      <c r="J70" s="6">
        <v>1</v>
      </c>
      <c r="K70" s="8">
        <f>1-(1.35/G70)</f>
        <v>0.9205882352941176</v>
      </c>
    </row>
    <row r="71" spans="1:11" x14ac:dyDescent="0.2">
      <c r="A71" s="6">
        <v>2</v>
      </c>
      <c r="B71" s="6" t="s">
        <v>145</v>
      </c>
      <c r="C71" s="6" t="s">
        <v>144</v>
      </c>
      <c r="D71" s="6" t="s">
        <v>146</v>
      </c>
      <c r="E71" s="7">
        <v>67.8</v>
      </c>
      <c r="F71" s="7">
        <v>72.2</v>
      </c>
      <c r="G71" s="7">
        <v>4.4000000000000057</v>
      </c>
      <c r="H71" s="7" t="s">
        <v>709</v>
      </c>
      <c r="I71" s="6" t="s">
        <v>699</v>
      </c>
      <c r="J71" s="6">
        <v>1</v>
      </c>
      <c r="K71" s="6">
        <v>1</v>
      </c>
    </row>
    <row r="72" spans="1:11" x14ac:dyDescent="0.2">
      <c r="A72" s="6">
        <v>2</v>
      </c>
      <c r="B72" s="6" t="s">
        <v>147</v>
      </c>
      <c r="C72" s="6" t="s">
        <v>146</v>
      </c>
      <c r="D72" s="6" t="s">
        <v>148</v>
      </c>
      <c r="E72" s="7">
        <v>72.2</v>
      </c>
      <c r="F72" s="7">
        <v>96</v>
      </c>
      <c r="G72" s="7">
        <v>23.799999999999997</v>
      </c>
      <c r="H72" s="7" t="s">
        <v>709</v>
      </c>
      <c r="I72" s="6" t="s">
        <v>699</v>
      </c>
      <c r="J72" s="6">
        <v>1</v>
      </c>
      <c r="K72" s="6">
        <v>1</v>
      </c>
    </row>
    <row r="73" spans="1:11" x14ac:dyDescent="0.2">
      <c r="A73" s="6">
        <v>2</v>
      </c>
      <c r="B73" s="6" t="s">
        <v>149</v>
      </c>
      <c r="C73" s="6" t="s">
        <v>150</v>
      </c>
      <c r="D73" s="6" t="s">
        <v>151</v>
      </c>
      <c r="E73" s="7">
        <v>96</v>
      </c>
      <c r="F73" s="7">
        <v>116.4</v>
      </c>
      <c r="G73" s="7">
        <v>20.400000000000006</v>
      </c>
      <c r="H73" s="7" t="s">
        <v>709</v>
      </c>
      <c r="I73" s="6" t="s">
        <v>699</v>
      </c>
      <c r="J73" s="6">
        <v>1</v>
      </c>
      <c r="K73" s="6">
        <v>1</v>
      </c>
    </row>
    <row r="74" spans="1:11" x14ac:dyDescent="0.2">
      <c r="A74" s="6">
        <v>2</v>
      </c>
      <c r="B74" s="6" t="s">
        <v>152</v>
      </c>
      <c r="C74" s="6" t="s">
        <v>151</v>
      </c>
      <c r="D74" s="6" t="s">
        <v>153</v>
      </c>
      <c r="E74" s="7">
        <v>116.4</v>
      </c>
      <c r="F74" s="7">
        <v>121.4</v>
      </c>
      <c r="G74" s="7">
        <v>5</v>
      </c>
      <c r="H74" s="7" t="s">
        <v>709</v>
      </c>
      <c r="I74" s="6" t="s">
        <v>699</v>
      </c>
      <c r="J74" s="6">
        <v>1</v>
      </c>
      <c r="K74" s="6">
        <v>1</v>
      </c>
    </row>
    <row r="75" spans="1:11" x14ac:dyDescent="0.2">
      <c r="A75" s="6">
        <v>2</v>
      </c>
      <c r="B75" s="6" t="s">
        <v>154</v>
      </c>
      <c r="C75" s="6" t="s">
        <v>153</v>
      </c>
      <c r="D75" s="6" t="s">
        <v>155</v>
      </c>
      <c r="E75" s="7">
        <v>121.4</v>
      </c>
      <c r="F75" s="7">
        <v>147.9</v>
      </c>
      <c r="G75" s="7">
        <v>26.5</v>
      </c>
      <c r="H75" s="7" t="s">
        <v>709</v>
      </c>
      <c r="I75" s="6" t="s">
        <v>699</v>
      </c>
      <c r="J75" s="6">
        <v>1</v>
      </c>
      <c r="K75" s="6">
        <v>1</v>
      </c>
    </row>
    <row r="76" spans="1:11" x14ac:dyDescent="0.2">
      <c r="A76" s="6">
        <v>2</v>
      </c>
      <c r="B76" s="6" t="s">
        <v>156</v>
      </c>
      <c r="C76" s="6" t="s">
        <v>155</v>
      </c>
      <c r="D76" s="6" t="s">
        <v>157</v>
      </c>
      <c r="E76" s="7">
        <v>147.9</v>
      </c>
      <c r="F76" s="7">
        <v>172.2</v>
      </c>
      <c r="G76" s="7">
        <v>24.299999999999983</v>
      </c>
      <c r="H76" s="7" t="s">
        <v>709</v>
      </c>
      <c r="I76" s="6" t="s">
        <v>699</v>
      </c>
      <c r="J76" s="6">
        <v>1</v>
      </c>
      <c r="K76" s="6">
        <v>1</v>
      </c>
    </row>
    <row r="77" spans="1:11" x14ac:dyDescent="0.2">
      <c r="A77" s="6">
        <v>2</v>
      </c>
      <c r="B77" s="6" t="s">
        <v>158</v>
      </c>
      <c r="C77" s="6" t="s">
        <v>157</v>
      </c>
      <c r="D77" s="6" t="s">
        <v>159</v>
      </c>
      <c r="E77" s="7">
        <v>172.2</v>
      </c>
      <c r="F77" s="7">
        <v>185.3</v>
      </c>
      <c r="G77" s="7">
        <v>13.100000000000023</v>
      </c>
      <c r="H77" s="7" t="s">
        <v>709</v>
      </c>
      <c r="I77" s="6" t="s">
        <v>699</v>
      </c>
      <c r="J77" s="6">
        <v>1</v>
      </c>
      <c r="K77" s="6">
        <v>1</v>
      </c>
    </row>
    <row r="78" spans="1:11" x14ac:dyDescent="0.2">
      <c r="A78" s="6">
        <v>2</v>
      </c>
      <c r="B78" s="6" t="s">
        <v>160</v>
      </c>
      <c r="C78" s="6" t="s">
        <v>159</v>
      </c>
      <c r="D78" s="6" t="s">
        <v>161</v>
      </c>
      <c r="E78" s="7">
        <v>185.3</v>
      </c>
      <c r="F78" s="7">
        <v>196.4</v>
      </c>
      <c r="G78" s="7">
        <v>11.099999999999994</v>
      </c>
      <c r="H78" s="7" t="s">
        <v>709</v>
      </c>
      <c r="I78" s="6" t="s">
        <v>699</v>
      </c>
      <c r="J78" s="6">
        <v>1</v>
      </c>
      <c r="K78" s="6">
        <v>1</v>
      </c>
    </row>
    <row r="79" spans="1:11" x14ac:dyDescent="0.2">
      <c r="A79" s="6">
        <v>3</v>
      </c>
      <c r="B79" s="6" t="s">
        <v>162</v>
      </c>
      <c r="C79" s="6" t="s">
        <v>163</v>
      </c>
      <c r="D79" s="6" t="s">
        <v>164</v>
      </c>
      <c r="E79" s="7">
        <v>62.06</v>
      </c>
      <c r="F79" s="7">
        <v>22.87</v>
      </c>
      <c r="G79" s="7">
        <v>39.19</v>
      </c>
      <c r="H79" s="7" t="s">
        <v>709</v>
      </c>
      <c r="I79" s="6" t="s">
        <v>699</v>
      </c>
      <c r="J79" s="6">
        <v>1</v>
      </c>
      <c r="K79" s="6">
        <v>1</v>
      </c>
    </row>
    <row r="80" spans="1:11" x14ac:dyDescent="0.2">
      <c r="A80" s="6">
        <v>3</v>
      </c>
      <c r="B80" s="6" t="s">
        <v>165</v>
      </c>
      <c r="C80" s="6" t="s">
        <v>164</v>
      </c>
      <c r="D80" s="6" t="s">
        <v>166</v>
      </c>
      <c r="E80" s="7">
        <v>22.87</v>
      </c>
      <c r="F80" s="7">
        <v>0</v>
      </c>
      <c r="G80" s="7">
        <v>22.869999999999997</v>
      </c>
      <c r="H80" s="7" t="s">
        <v>709</v>
      </c>
      <c r="I80" s="6" t="s">
        <v>699</v>
      </c>
      <c r="J80" s="6">
        <v>1</v>
      </c>
      <c r="K80" s="6">
        <v>1</v>
      </c>
    </row>
    <row r="81" spans="1:11" x14ac:dyDescent="0.2">
      <c r="A81" s="6">
        <v>3</v>
      </c>
      <c r="B81" s="6" t="s">
        <v>167</v>
      </c>
      <c r="C81" s="6" t="s">
        <v>168</v>
      </c>
      <c r="D81" s="6" t="s">
        <v>169</v>
      </c>
      <c r="E81" s="7">
        <v>0</v>
      </c>
      <c r="F81" s="7">
        <v>31.9</v>
      </c>
      <c r="G81" s="7">
        <v>31.9</v>
      </c>
      <c r="H81" s="7" t="s">
        <v>709</v>
      </c>
      <c r="I81" s="6" t="s">
        <v>699</v>
      </c>
      <c r="J81" s="6">
        <v>1</v>
      </c>
      <c r="K81" s="6">
        <v>1</v>
      </c>
    </row>
    <row r="82" spans="1:11" x14ac:dyDescent="0.2">
      <c r="A82" s="6">
        <v>3</v>
      </c>
      <c r="B82" s="6" t="s">
        <v>170</v>
      </c>
      <c r="C82" s="6" t="s">
        <v>169</v>
      </c>
      <c r="D82" s="6" t="s">
        <v>171</v>
      </c>
      <c r="E82" s="7">
        <v>31.9</v>
      </c>
      <c r="F82" s="7">
        <v>57.8</v>
      </c>
      <c r="G82" s="7">
        <v>25.9</v>
      </c>
      <c r="H82" s="7" t="s">
        <v>709</v>
      </c>
      <c r="I82" s="6" t="s">
        <v>699</v>
      </c>
      <c r="J82" s="6">
        <v>1</v>
      </c>
      <c r="K82" s="6">
        <v>1</v>
      </c>
    </row>
    <row r="83" spans="1:11" x14ac:dyDescent="0.2">
      <c r="A83" s="6">
        <v>3</v>
      </c>
      <c r="B83" s="6" t="s">
        <v>172</v>
      </c>
      <c r="C83" s="6" t="s">
        <v>171</v>
      </c>
      <c r="D83" s="6" t="s">
        <v>173</v>
      </c>
      <c r="E83" s="7">
        <v>57.8</v>
      </c>
      <c r="F83" s="7">
        <v>68.900000000000006</v>
      </c>
      <c r="G83" s="7">
        <v>11.100000000000009</v>
      </c>
      <c r="H83" s="7" t="s">
        <v>709</v>
      </c>
      <c r="I83" s="6" t="s">
        <v>699</v>
      </c>
      <c r="J83" s="6">
        <v>1</v>
      </c>
      <c r="K83" s="6">
        <v>1</v>
      </c>
    </row>
    <row r="84" spans="1:11" x14ac:dyDescent="0.2">
      <c r="A84" s="6">
        <v>3</v>
      </c>
      <c r="B84" s="6" t="s">
        <v>174</v>
      </c>
      <c r="C84" s="6" t="s">
        <v>173</v>
      </c>
      <c r="D84" s="6" t="s">
        <v>175</v>
      </c>
      <c r="E84" s="7">
        <v>68.900000000000006</v>
      </c>
      <c r="F84" s="7">
        <v>107.5</v>
      </c>
      <c r="G84" s="7">
        <v>38.599999999999994</v>
      </c>
      <c r="H84" s="7" t="s">
        <v>709</v>
      </c>
      <c r="I84" s="6" t="s">
        <v>699</v>
      </c>
      <c r="J84" s="6">
        <v>1</v>
      </c>
      <c r="K84" s="6">
        <v>1</v>
      </c>
    </row>
    <row r="85" spans="1:11" x14ac:dyDescent="0.2">
      <c r="A85" s="6">
        <v>3</v>
      </c>
      <c r="B85" s="6" t="s">
        <v>176</v>
      </c>
      <c r="C85" s="6" t="s">
        <v>175</v>
      </c>
      <c r="D85" s="6" t="s">
        <v>177</v>
      </c>
      <c r="E85" s="7">
        <v>107.5</v>
      </c>
      <c r="F85" s="7">
        <v>124.9</v>
      </c>
      <c r="G85" s="7">
        <v>17.400000000000006</v>
      </c>
      <c r="H85" s="7" t="s">
        <v>709</v>
      </c>
      <c r="I85" s="6" t="s">
        <v>699</v>
      </c>
      <c r="J85" s="6">
        <v>1</v>
      </c>
      <c r="K85" s="6">
        <v>1</v>
      </c>
    </row>
    <row r="86" spans="1:11" x14ac:dyDescent="0.2">
      <c r="A86" s="6">
        <v>3</v>
      </c>
      <c r="B86" s="6" t="s">
        <v>178</v>
      </c>
      <c r="C86" s="6" t="s">
        <v>177</v>
      </c>
      <c r="D86" s="6" t="s">
        <v>179</v>
      </c>
      <c r="E86" s="7">
        <v>124.9</v>
      </c>
      <c r="F86" s="7">
        <v>142.4</v>
      </c>
      <c r="G86" s="7">
        <v>17.5</v>
      </c>
      <c r="H86" s="7" t="s">
        <v>709</v>
      </c>
      <c r="I86" s="6" t="s">
        <v>699</v>
      </c>
      <c r="J86" s="6">
        <v>1</v>
      </c>
      <c r="K86" s="6">
        <v>1</v>
      </c>
    </row>
    <row r="87" spans="1:11" x14ac:dyDescent="0.2">
      <c r="A87" s="6">
        <v>3</v>
      </c>
      <c r="B87" s="6" t="s">
        <v>180</v>
      </c>
      <c r="C87" s="6" t="s">
        <v>179</v>
      </c>
      <c r="D87" s="6" t="s">
        <v>181</v>
      </c>
      <c r="E87" s="7">
        <v>142.4</v>
      </c>
      <c r="F87" s="7">
        <v>176.5</v>
      </c>
      <c r="G87" s="7">
        <v>34.099999999999994</v>
      </c>
      <c r="H87" s="7" t="s">
        <v>709</v>
      </c>
      <c r="I87" s="6" t="s">
        <v>699</v>
      </c>
      <c r="J87" s="6">
        <v>1</v>
      </c>
      <c r="K87" s="6">
        <v>1</v>
      </c>
    </row>
    <row r="88" spans="1:11" x14ac:dyDescent="0.2">
      <c r="A88" s="6">
        <v>3</v>
      </c>
      <c r="B88" s="6" t="s">
        <v>182</v>
      </c>
      <c r="C88" s="6" t="s">
        <v>181</v>
      </c>
      <c r="D88" s="6" t="s">
        <v>183</v>
      </c>
      <c r="E88" s="7">
        <v>176.5</v>
      </c>
      <c r="F88" s="7">
        <v>201.3</v>
      </c>
      <c r="G88" s="7">
        <v>24.800000000000011</v>
      </c>
      <c r="H88" s="7" t="s">
        <v>709</v>
      </c>
      <c r="I88" s="6" t="s">
        <v>699</v>
      </c>
      <c r="J88" s="6">
        <v>1</v>
      </c>
      <c r="K88" s="6">
        <v>1</v>
      </c>
    </row>
    <row r="89" spans="1:11" x14ac:dyDescent="0.2">
      <c r="A89" s="6">
        <v>3</v>
      </c>
      <c r="B89" s="6" t="s">
        <v>184</v>
      </c>
      <c r="C89" s="6" t="s">
        <v>183</v>
      </c>
      <c r="D89" s="6" t="s">
        <v>185</v>
      </c>
      <c r="E89" s="7">
        <v>201.3</v>
      </c>
      <c r="F89" s="7">
        <v>213</v>
      </c>
      <c r="G89" s="7">
        <v>11.699999999999989</v>
      </c>
      <c r="H89" s="7" t="s">
        <v>711</v>
      </c>
      <c r="I89" s="6" t="s">
        <v>699</v>
      </c>
      <c r="J89" s="6">
        <v>1</v>
      </c>
      <c r="K89" s="6">
        <v>1</v>
      </c>
    </row>
    <row r="90" spans="1:11" x14ac:dyDescent="0.2">
      <c r="A90" s="6">
        <v>3</v>
      </c>
      <c r="B90" s="6" t="s">
        <v>186</v>
      </c>
      <c r="C90" s="6" t="s">
        <v>185</v>
      </c>
      <c r="D90" s="6" t="s">
        <v>187</v>
      </c>
      <c r="E90" s="7">
        <v>213</v>
      </c>
      <c r="F90" s="7">
        <v>243.2</v>
      </c>
      <c r="G90" s="7">
        <v>30.199999999999989</v>
      </c>
      <c r="H90" s="7" t="s">
        <v>709</v>
      </c>
      <c r="I90" s="6" t="s">
        <v>699</v>
      </c>
      <c r="J90" s="6">
        <v>1</v>
      </c>
      <c r="K90" s="6">
        <v>1</v>
      </c>
    </row>
    <row r="91" spans="1:11" x14ac:dyDescent="0.2">
      <c r="A91" s="6">
        <v>3</v>
      </c>
      <c r="B91" s="6" t="s">
        <v>188</v>
      </c>
      <c r="C91" s="6" t="s">
        <v>187</v>
      </c>
      <c r="D91" s="6" t="s">
        <v>189</v>
      </c>
      <c r="E91" s="7">
        <v>243.2</v>
      </c>
      <c r="F91" s="7">
        <v>275.60000000000002</v>
      </c>
      <c r="G91" s="7">
        <v>32.400000000000034</v>
      </c>
      <c r="H91" s="7" t="s">
        <v>709</v>
      </c>
      <c r="I91" s="6" t="s">
        <v>699</v>
      </c>
      <c r="J91" s="6">
        <v>1</v>
      </c>
      <c r="K91" s="6">
        <v>1</v>
      </c>
    </row>
    <row r="92" spans="1:11" x14ac:dyDescent="0.2">
      <c r="A92" s="6">
        <v>3</v>
      </c>
      <c r="B92" s="6" t="s">
        <v>190</v>
      </c>
      <c r="C92" s="6" t="s">
        <v>189</v>
      </c>
      <c r="D92" s="6" t="s">
        <v>191</v>
      </c>
      <c r="E92" s="7">
        <v>275.60000000000002</v>
      </c>
      <c r="F92" s="7">
        <v>285.3</v>
      </c>
      <c r="G92" s="7">
        <v>9.6999999999999886</v>
      </c>
      <c r="H92" s="7" t="s">
        <v>709</v>
      </c>
      <c r="I92" s="6" t="s">
        <v>699</v>
      </c>
      <c r="J92" s="6">
        <v>1</v>
      </c>
      <c r="K92" s="6">
        <v>1</v>
      </c>
    </row>
    <row r="93" spans="1:11" x14ac:dyDescent="0.2">
      <c r="A93" s="6">
        <v>3</v>
      </c>
      <c r="B93" s="6" t="s">
        <v>192</v>
      </c>
      <c r="C93" s="6" t="s">
        <v>191</v>
      </c>
      <c r="D93" s="6" t="s">
        <v>193</v>
      </c>
      <c r="E93" s="7">
        <v>285.3</v>
      </c>
      <c r="F93" s="7">
        <v>289.8</v>
      </c>
      <c r="G93" s="7">
        <v>4.5</v>
      </c>
      <c r="H93" s="7" t="s">
        <v>709</v>
      </c>
      <c r="I93" s="6" t="s">
        <v>699</v>
      </c>
      <c r="J93" s="6">
        <v>1</v>
      </c>
      <c r="K93" s="6">
        <v>1</v>
      </c>
    </row>
    <row r="94" spans="1:11" x14ac:dyDescent="0.2">
      <c r="A94" s="6">
        <v>3</v>
      </c>
      <c r="B94" s="6" t="s">
        <v>194</v>
      </c>
      <c r="C94" s="6" t="s">
        <v>193</v>
      </c>
      <c r="D94" s="6" t="s">
        <v>195</v>
      </c>
      <c r="E94" s="7">
        <v>289.8</v>
      </c>
      <c r="F94" s="7">
        <v>304.60000000000002</v>
      </c>
      <c r="G94" s="7">
        <v>14.800000000000011</v>
      </c>
      <c r="H94" s="7" t="s">
        <v>709</v>
      </c>
      <c r="I94" s="6" t="s">
        <v>699</v>
      </c>
      <c r="J94" s="6">
        <v>1</v>
      </c>
      <c r="K94" s="6">
        <v>1</v>
      </c>
    </row>
    <row r="95" spans="1:11" x14ac:dyDescent="0.2">
      <c r="A95" s="6">
        <v>3</v>
      </c>
      <c r="B95" s="6" t="s">
        <v>196</v>
      </c>
      <c r="C95" s="6" t="s">
        <v>195</v>
      </c>
      <c r="D95" s="6" t="s">
        <v>197</v>
      </c>
      <c r="E95" s="7">
        <v>304.60000000000002</v>
      </c>
      <c r="F95" s="7">
        <v>320.10000000000002</v>
      </c>
      <c r="G95" s="7">
        <v>15.5</v>
      </c>
      <c r="H95" s="7" t="s">
        <v>709</v>
      </c>
      <c r="I95" s="6" t="s">
        <v>699</v>
      </c>
      <c r="J95" s="6">
        <v>1</v>
      </c>
      <c r="K95" s="6">
        <v>1</v>
      </c>
    </row>
    <row r="96" spans="1:11" x14ac:dyDescent="0.2">
      <c r="A96" s="6">
        <v>3</v>
      </c>
      <c r="B96" s="6" t="s">
        <v>198</v>
      </c>
      <c r="C96" s="6" t="s">
        <v>197</v>
      </c>
      <c r="D96" s="6" t="s">
        <v>199</v>
      </c>
      <c r="E96" s="7">
        <v>320.10000000000002</v>
      </c>
      <c r="F96" s="7">
        <v>322.7</v>
      </c>
      <c r="G96" s="7">
        <v>2.5999999999999659</v>
      </c>
      <c r="H96" s="7" t="s">
        <v>709</v>
      </c>
      <c r="I96" s="6" t="s">
        <v>699</v>
      </c>
      <c r="J96" s="6">
        <v>1</v>
      </c>
      <c r="K96" s="6">
        <v>1</v>
      </c>
    </row>
    <row r="97" spans="1:13" x14ac:dyDescent="0.2">
      <c r="A97" s="6">
        <v>3</v>
      </c>
      <c r="B97" s="6" t="s">
        <v>200</v>
      </c>
      <c r="C97" s="6" t="s">
        <v>199</v>
      </c>
      <c r="D97" s="6" t="s">
        <v>201</v>
      </c>
      <c r="E97" s="7">
        <v>322.7</v>
      </c>
      <c r="F97" s="7">
        <v>358.2</v>
      </c>
      <c r="G97" s="7">
        <v>35.5</v>
      </c>
      <c r="H97" s="7" t="s">
        <v>709</v>
      </c>
      <c r="I97" s="6" t="s">
        <v>699</v>
      </c>
      <c r="J97" s="6">
        <v>1</v>
      </c>
      <c r="K97" s="6">
        <v>1</v>
      </c>
    </row>
    <row r="98" spans="1:13" x14ac:dyDescent="0.2">
      <c r="A98" s="6">
        <v>3</v>
      </c>
      <c r="B98" s="6" t="s">
        <v>202</v>
      </c>
      <c r="C98" s="6" t="s">
        <v>201</v>
      </c>
      <c r="D98" s="6" t="s">
        <v>203</v>
      </c>
      <c r="E98" s="7">
        <v>358.2</v>
      </c>
      <c r="F98" s="7">
        <v>361</v>
      </c>
      <c r="G98" s="7">
        <v>2.8000000000000114</v>
      </c>
      <c r="H98" s="7" t="s">
        <v>709</v>
      </c>
      <c r="I98" s="6" t="s">
        <v>699</v>
      </c>
      <c r="J98" s="6">
        <v>1</v>
      </c>
      <c r="K98" s="6">
        <v>1</v>
      </c>
    </row>
    <row r="99" spans="1:13" x14ac:dyDescent="0.2">
      <c r="A99" s="6">
        <v>3</v>
      </c>
      <c r="B99" s="6" t="s">
        <v>204</v>
      </c>
      <c r="C99" s="6" t="s">
        <v>203</v>
      </c>
      <c r="D99" s="6" t="s">
        <v>205</v>
      </c>
      <c r="E99" s="7">
        <v>361</v>
      </c>
      <c r="F99" s="7">
        <v>370.6</v>
      </c>
      <c r="G99" s="7">
        <v>9.6000000000000227</v>
      </c>
      <c r="H99" s="7" t="s">
        <v>709</v>
      </c>
      <c r="I99" s="6" t="s">
        <v>699</v>
      </c>
      <c r="J99" s="6">
        <v>1</v>
      </c>
      <c r="K99" s="6">
        <v>1</v>
      </c>
    </row>
    <row r="100" spans="1:13" x14ac:dyDescent="0.2">
      <c r="A100" s="6">
        <v>3</v>
      </c>
      <c r="B100" s="6" t="s">
        <v>206</v>
      </c>
      <c r="C100" s="6" t="s">
        <v>205</v>
      </c>
      <c r="D100" s="6" t="s">
        <v>207</v>
      </c>
      <c r="E100" s="7">
        <v>370.6</v>
      </c>
      <c r="F100" s="7">
        <v>378</v>
      </c>
      <c r="G100" s="7">
        <v>7.3999999999999773</v>
      </c>
      <c r="H100" s="7" t="s">
        <v>709</v>
      </c>
      <c r="I100" s="6" t="s">
        <v>699</v>
      </c>
      <c r="J100" s="6">
        <v>1</v>
      </c>
      <c r="K100" s="6">
        <v>1</v>
      </c>
    </row>
    <row r="101" spans="1:13" x14ac:dyDescent="0.2">
      <c r="A101" s="6">
        <v>3</v>
      </c>
      <c r="B101" s="6" t="s">
        <v>208</v>
      </c>
      <c r="C101" s="6" t="s">
        <v>207</v>
      </c>
      <c r="D101" s="6" t="s">
        <v>209</v>
      </c>
      <c r="E101" s="7">
        <v>378</v>
      </c>
      <c r="F101" s="7">
        <v>402.9</v>
      </c>
      <c r="G101" s="7">
        <v>24.899999999999977</v>
      </c>
      <c r="H101" s="7" t="s">
        <v>709</v>
      </c>
      <c r="I101" s="6" t="s">
        <v>699</v>
      </c>
      <c r="J101" s="6">
        <v>1</v>
      </c>
      <c r="K101" s="6">
        <v>1</v>
      </c>
    </row>
    <row r="102" spans="1:13" x14ac:dyDescent="0.2">
      <c r="A102" s="6">
        <v>3</v>
      </c>
      <c r="B102" s="6" t="s">
        <v>210</v>
      </c>
      <c r="C102" s="6" t="s">
        <v>209</v>
      </c>
      <c r="D102" s="6" t="s">
        <v>211</v>
      </c>
      <c r="E102" s="7">
        <v>402.9</v>
      </c>
      <c r="F102" s="7">
        <v>421.8</v>
      </c>
      <c r="G102" s="7">
        <v>18.900000000000034</v>
      </c>
      <c r="H102" s="7" t="s">
        <v>709</v>
      </c>
      <c r="I102" s="6" t="s">
        <v>699</v>
      </c>
      <c r="J102" s="6">
        <v>1</v>
      </c>
      <c r="K102" s="6">
        <v>1</v>
      </c>
    </row>
    <row r="103" spans="1:13" x14ac:dyDescent="0.2">
      <c r="A103" s="6">
        <v>3</v>
      </c>
      <c r="B103" s="6" t="s">
        <v>212</v>
      </c>
      <c r="C103" s="6" t="s">
        <v>211</v>
      </c>
      <c r="D103" s="6" t="s">
        <v>213</v>
      </c>
      <c r="E103" s="7">
        <v>421.8</v>
      </c>
      <c r="F103" s="7">
        <v>436.5</v>
      </c>
      <c r="G103" s="7">
        <v>14.699999999999989</v>
      </c>
      <c r="H103" s="7" t="s">
        <v>709</v>
      </c>
      <c r="I103" s="6" t="s">
        <v>701</v>
      </c>
      <c r="J103" s="6">
        <v>1</v>
      </c>
      <c r="K103" s="6">
        <v>1</v>
      </c>
    </row>
    <row r="104" spans="1:13" x14ac:dyDescent="0.2">
      <c r="A104" s="6">
        <v>3</v>
      </c>
      <c r="B104" s="6" t="s">
        <v>214</v>
      </c>
      <c r="C104" s="6" t="s">
        <v>213</v>
      </c>
      <c r="D104" s="6" t="s">
        <v>215</v>
      </c>
      <c r="E104" s="7">
        <v>436.5</v>
      </c>
      <c r="F104" s="7">
        <v>445.1</v>
      </c>
      <c r="G104" s="7">
        <v>8.6000000000000227</v>
      </c>
      <c r="H104" s="7" t="s">
        <v>709</v>
      </c>
      <c r="I104" s="6" t="s">
        <v>701</v>
      </c>
      <c r="J104" s="6">
        <v>1</v>
      </c>
      <c r="K104" s="6">
        <v>1</v>
      </c>
    </row>
    <row r="105" spans="1:13" x14ac:dyDescent="0.2">
      <c r="A105" s="6">
        <v>3</v>
      </c>
      <c r="B105" s="6" t="s">
        <v>216</v>
      </c>
      <c r="C105" s="6" t="s">
        <v>217</v>
      </c>
      <c r="D105" s="6" t="s">
        <v>218</v>
      </c>
      <c r="E105" s="7">
        <v>492.5</v>
      </c>
      <c r="F105" s="7">
        <v>493.5</v>
      </c>
      <c r="G105" s="7">
        <v>1</v>
      </c>
      <c r="H105" s="7" t="s">
        <v>709</v>
      </c>
      <c r="I105" s="6" t="s">
        <v>699</v>
      </c>
      <c r="J105" s="6">
        <v>1</v>
      </c>
      <c r="K105" s="6">
        <v>1</v>
      </c>
    </row>
    <row r="106" spans="1:13" x14ac:dyDescent="0.2">
      <c r="A106" s="6">
        <v>3</v>
      </c>
      <c r="B106" s="6" t="s">
        <v>219</v>
      </c>
      <c r="C106" s="6" t="s">
        <v>218</v>
      </c>
      <c r="D106" s="6" t="s">
        <v>220</v>
      </c>
      <c r="E106" s="7">
        <v>493.5</v>
      </c>
      <c r="F106" s="7">
        <v>494.6</v>
      </c>
      <c r="G106" s="7">
        <v>1.1000000000000227</v>
      </c>
      <c r="H106" s="7" t="s">
        <v>709</v>
      </c>
      <c r="I106" s="6" t="s">
        <v>701</v>
      </c>
      <c r="J106" s="6">
        <v>1</v>
      </c>
      <c r="K106" s="6">
        <v>1</v>
      </c>
    </row>
    <row r="107" spans="1:13" x14ac:dyDescent="0.2">
      <c r="A107" s="6">
        <v>3</v>
      </c>
      <c r="B107" s="6" t="s">
        <v>221</v>
      </c>
      <c r="C107" s="6" t="s">
        <v>220</v>
      </c>
      <c r="D107" s="6" t="s">
        <v>222</v>
      </c>
      <c r="E107" s="7">
        <v>494.6</v>
      </c>
      <c r="F107" s="7">
        <v>498.9</v>
      </c>
      <c r="G107" s="7">
        <v>4.2999999999999545</v>
      </c>
      <c r="H107" s="7" t="s">
        <v>709</v>
      </c>
      <c r="I107" s="6" t="s">
        <v>699</v>
      </c>
      <c r="J107" s="6">
        <v>1</v>
      </c>
      <c r="K107" s="6">
        <v>1</v>
      </c>
    </row>
    <row r="108" spans="1:13" x14ac:dyDescent="0.2">
      <c r="A108" s="6">
        <v>3</v>
      </c>
      <c r="B108" s="6" t="s">
        <v>223</v>
      </c>
      <c r="C108" s="6" t="s">
        <v>222</v>
      </c>
      <c r="D108" s="6" t="s">
        <v>224</v>
      </c>
      <c r="E108" s="7">
        <v>498.9</v>
      </c>
      <c r="F108" s="7">
        <v>522.70000000000005</v>
      </c>
      <c r="G108" s="7">
        <v>23.800000000000068</v>
      </c>
      <c r="H108" s="7" t="s">
        <v>709</v>
      </c>
      <c r="I108" s="6" t="s">
        <v>699</v>
      </c>
      <c r="J108" s="6">
        <v>1</v>
      </c>
      <c r="K108" s="6">
        <v>1</v>
      </c>
    </row>
    <row r="109" spans="1:13" x14ac:dyDescent="0.2">
      <c r="A109" s="6">
        <v>3</v>
      </c>
      <c r="B109" s="6" t="s">
        <v>225</v>
      </c>
      <c r="C109" s="6" t="s">
        <v>224</v>
      </c>
      <c r="D109" s="6" t="s">
        <v>226</v>
      </c>
      <c r="E109" s="7">
        <v>522.70000000000005</v>
      </c>
      <c r="F109" s="7">
        <v>538.5</v>
      </c>
      <c r="G109" s="7">
        <v>15.799999999999955</v>
      </c>
      <c r="H109" s="7" t="s">
        <v>709</v>
      </c>
      <c r="I109" s="6" t="s">
        <v>699</v>
      </c>
      <c r="J109" s="6">
        <v>1</v>
      </c>
      <c r="K109" s="6">
        <v>1</v>
      </c>
    </row>
    <row r="110" spans="1:13" x14ac:dyDescent="0.2">
      <c r="A110" s="6">
        <v>3</v>
      </c>
      <c r="B110" s="6" t="s">
        <v>227</v>
      </c>
      <c r="C110" s="6" t="s">
        <v>226</v>
      </c>
      <c r="D110" s="6" t="s">
        <v>228</v>
      </c>
      <c r="E110" s="7">
        <v>538.5</v>
      </c>
      <c r="F110" s="7">
        <v>556.29999999999995</v>
      </c>
      <c r="G110" s="7">
        <v>17.799999999999955</v>
      </c>
      <c r="H110" s="7" t="s">
        <v>709</v>
      </c>
      <c r="I110" s="6" t="s">
        <v>699</v>
      </c>
      <c r="J110" s="6">
        <v>1</v>
      </c>
      <c r="K110" s="6">
        <v>1</v>
      </c>
    </row>
    <row r="111" spans="1:13" x14ac:dyDescent="0.2">
      <c r="A111" s="6">
        <v>3</v>
      </c>
      <c r="B111" s="6" t="s">
        <v>229</v>
      </c>
      <c r="C111" s="6" t="s">
        <v>228</v>
      </c>
      <c r="D111" s="6" t="s">
        <v>230</v>
      </c>
      <c r="E111" s="7">
        <v>556.29999999999995</v>
      </c>
      <c r="F111" s="7">
        <v>620.4</v>
      </c>
      <c r="G111" s="7">
        <v>64.100000000000023</v>
      </c>
      <c r="H111" s="7" t="s">
        <v>709</v>
      </c>
      <c r="I111" s="6" t="s">
        <v>699</v>
      </c>
      <c r="J111" s="6">
        <v>1</v>
      </c>
      <c r="K111" s="6">
        <v>1</v>
      </c>
      <c r="M111" s="3"/>
    </row>
    <row r="112" spans="1:13" x14ac:dyDescent="0.2">
      <c r="A112" s="6">
        <v>3</v>
      </c>
      <c r="B112" s="6" t="s">
        <v>231</v>
      </c>
      <c r="C112" s="6" t="s">
        <v>230</v>
      </c>
      <c r="D112" s="6" t="s">
        <v>232</v>
      </c>
      <c r="E112" s="7">
        <v>620.4</v>
      </c>
      <c r="F112" s="7">
        <v>668.2</v>
      </c>
      <c r="G112" s="7">
        <v>47.800000000000068</v>
      </c>
      <c r="H112" s="7" t="s">
        <v>709</v>
      </c>
      <c r="I112" s="6" t="s">
        <v>699</v>
      </c>
      <c r="J112" s="6">
        <v>1</v>
      </c>
      <c r="K112" s="8">
        <f>1-(4.9/G112)</f>
        <v>0.89748953974895407</v>
      </c>
      <c r="L112" s="3"/>
    </row>
    <row r="113" spans="1:13" x14ac:dyDescent="0.2">
      <c r="A113" s="6">
        <v>3</v>
      </c>
      <c r="B113" s="6" t="s">
        <v>233</v>
      </c>
      <c r="C113" s="6" t="s">
        <v>232</v>
      </c>
      <c r="D113" s="6" t="s">
        <v>234</v>
      </c>
      <c r="E113" s="7">
        <v>668.2</v>
      </c>
      <c r="F113" s="7">
        <v>668.6</v>
      </c>
      <c r="G113" s="7">
        <v>0.39999999999997726</v>
      </c>
      <c r="H113" s="7" t="s">
        <v>709</v>
      </c>
      <c r="I113" s="6" t="s">
        <v>701</v>
      </c>
      <c r="J113" s="6">
        <v>1</v>
      </c>
      <c r="K113" s="9">
        <v>0</v>
      </c>
      <c r="M113" s="3"/>
    </row>
    <row r="114" spans="1:13" x14ac:dyDescent="0.2">
      <c r="A114" s="6">
        <v>3</v>
      </c>
      <c r="B114" s="6" t="s">
        <v>235</v>
      </c>
      <c r="C114" s="6" t="s">
        <v>236</v>
      </c>
      <c r="D114" s="6" t="s">
        <v>237</v>
      </c>
      <c r="E114" s="7">
        <v>668.6</v>
      </c>
      <c r="F114" s="7">
        <v>671.1</v>
      </c>
      <c r="G114" s="7">
        <v>2.5</v>
      </c>
      <c r="H114" s="7" t="s">
        <v>709</v>
      </c>
      <c r="I114" s="6" t="s">
        <v>701</v>
      </c>
      <c r="J114" s="6">
        <v>1</v>
      </c>
      <c r="K114" s="9">
        <v>0</v>
      </c>
    </row>
    <row r="115" spans="1:13" x14ac:dyDescent="0.2">
      <c r="A115" s="6">
        <v>3</v>
      </c>
      <c r="B115" s="6" t="s">
        <v>238</v>
      </c>
      <c r="C115" s="6" t="s">
        <v>239</v>
      </c>
      <c r="D115" s="6" t="s">
        <v>240</v>
      </c>
      <c r="E115" s="7">
        <v>671.1</v>
      </c>
      <c r="F115" s="7">
        <v>671.4</v>
      </c>
      <c r="G115" s="7">
        <v>0.29999999999995453</v>
      </c>
      <c r="H115" s="7" t="s">
        <v>709</v>
      </c>
      <c r="I115" s="6" t="s">
        <v>701</v>
      </c>
      <c r="J115" s="6">
        <v>1</v>
      </c>
      <c r="K115" s="9">
        <v>0</v>
      </c>
    </row>
    <row r="116" spans="1:13" x14ac:dyDescent="0.2">
      <c r="A116" s="6">
        <v>3</v>
      </c>
      <c r="B116" s="6" t="s">
        <v>241</v>
      </c>
      <c r="C116" s="6" t="s">
        <v>242</v>
      </c>
      <c r="D116" s="6" t="s">
        <v>243</v>
      </c>
      <c r="E116" s="7">
        <v>671.4</v>
      </c>
      <c r="F116" s="7">
        <v>698.8</v>
      </c>
      <c r="G116" s="7">
        <v>27.399999999999977</v>
      </c>
      <c r="H116" s="7" t="s">
        <v>709</v>
      </c>
      <c r="I116" s="6" t="s">
        <v>699</v>
      </c>
      <c r="J116" s="6">
        <v>1</v>
      </c>
      <c r="K116" s="8">
        <f>1-(4.2/G116)</f>
        <v>0.84671532846715314</v>
      </c>
    </row>
    <row r="117" spans="1:13" x14ac:dyDescent="0.2">
      <c r="A117" s="6">
        <v>3</v>
      </c>
      <c r="B117" s="6" t="s">
        <v>244</v>
      </c>
      <c r="C117" s="6" t="s">
        <v>243</v>
      </c>
      <c r="D117" s="6" t="s">
        <v>245</v>
      </c>
      <c r="E117" s="7">
        <v>698.8</v>
      </c>
      <c r="F117" s="7">
        <v>719.1</v>
      </c>
      <c r="G117" s="7">
        <v>20.300000000000068</v>
      </c>
      <c r="H117" s="7" t="s">
        <v>709</v>
      </c>
      <c r="I117" s="6" t="s">
        <v>699</v>
      </c>
      <c r="J117" s="6">
        <v>1</v>
      </c>
      <c r="K117" s="6">
        <v>1</v>
      </c>
    </row>
    <row r="118" spans="1:13" x14ac:dyDescent="0.2">
      <c r="A118" s="6">
        <v>3</v>
      </c>
      <c r="B118" s="6" t="s">
        <v>246</v>
      </c>
      <c r="C118" s="6" t="s">
        <v>245</v>
      </c>
      <c r="D118" s="6" t="s">
        <v>247</v>
      </c>
      <c r="E118" s="7">
        <v>719.1</v>
      </c>
      <c r="F118" s="7">
        <v>758.8</v>
      </c>
      <c r="G118" s="7">
        <v>39.699999999999932</v>
      </c>
      <c r="H118" s="7" t="s">
        <v>709</v>
      </c>
      <c r="I118" s="6" t="s">
        <v>699</v>
      </c>
      <c r="J118" s="6">
        <v>1</v>
      </c>
      <c r="K118" s="6">
        <v>1</v>
      </c>
    </row>
    <row r="119" spans="1:13" x14ac:dyDescent="0.2">
      <c r="A119" s="6">
        <v>3</v>
      </c>
      <c r="B119" s="6" t="s">
        <v>248</v>
      </c>
      <c r="C119" s="6" t="s">
        <v>247</v>
      </c>
      <c r="D119" s="6" t="s">
        <v>249</v>
      </c>
      <c r="E119" s="7">
        <v>758.8</v>
      </c>
      <c r="F119" s="7">
        <v>794.8</v>
      </c>
      <c r="G119" s="7">
        <v>36</v>
      </c>
      <c r="H119" s="7" t="s">
        <v>709</v>
      </c>
      <c r="I119" s="6" t="s">
        <v>699</v>
      </c>
      <c r="J119" s="6">
        <v>1</v>
      </c>
      <c r="K119" s="6">
        <v>1</v>
      </c>
    </row>
    <row r="120" spans="1:13" x14ac:dyDescent="0.2">
      <c r="A120" s="6">
        <v>3</v>
      </c>
      <c r="B120" s="6" t="s">
        <v>250</v>
      </c>
      <c r="C120" s="6" t="s">
        <v>249</v>
      </c>
      <c r="D120" s="6" t="s">
        <v>168</v>
      </c>
      <c r="E120" s="7">
        <v>794.8</v>
      </c>
      <c r="F120" s="7">
        <v>799.3</v>
      </c>
      <c r="G120" s="7">
        <v>4.5</v>
      </c>
      <c r="H120" s="7" t="s">
        <v>709</v>
      </c>
      <c r="I120" s="6" t="s">
        <v>699</v>
      </c>
      <c r="J120" s="6">
        <v>1</v>
      </c>
      <c r="K120" s="6">
        <v>1</v>
      </c>
    </row>
    <row r="121" spans="1:13" x14ac:dyDescent="0.2">
      <c r="A121" s="6">
        <v>4</v>
      </c>
      <c r="B121" s="6" t="s">
        <v>251</v>
      </c>
      <c r="C121" s="6" t="s">
        <v>252</v>
      </c>
      <c r="D121" s="6" t="s">
        <v>253</v>
      </c>
      <c r="E121" s="7">
        <v>95.7</v>
      </c>
      <c r="F121" s="7">
        <v>106.7</v>
      </c>
      <c r="G121" s="7">
        <v>11</v>
      </c>
      <c r="H121" s="7" t="s">
        <v>709</v>
      </c>
      <c r="I121" s="6" t="s">
        <v>699</v>
      </c>
      <c r="J121" s="6">
        <v>1</v>
      </c>
      <c r="K121" s="6">
        <v>1</v>
      </c>
    </row>
    <row r="122" spans="1:13" x14ac:dyDescent="0.2">
      <c r="A122" s="6">
        <v>4</v>
      </c>
      <c r="B122" s="6" t="s">
        <v>254</v>
      </c>
      <c r="C122" s="6" t="s">
        <v>253</v>
      </c>
      <c r="D122" s="6" t="s">
        <v>255</v>
      </c>
      <c r="E122" s="7">
        <v>106.7</v>
      </c>
      <c r="F122" s="7">
        <v>119.2</v>
      </c>
      <c r="G122" s="7">
        <v>12.5</v>
      </c>
      <c r="H122" s="7" t="s">
        <v>709</v>
      </c>
      <c r="I122" s="6" t="s">
        <v>699</v>
      </c>
      <c r="J122" s="6">
        <v>1</v>
      </c>
      <c r="K122" s="6">
        <v>1</v>
      </c>
    </row>
    <row r="123" spans="1:13" x14ac:dyDescent="0.2">
      <c r="A123" s="6">
        <v>4</v>
      </c>
      <c r="B123" s="6" t="s">
        <v>256</v>
      </c>
      <c r="C123" s="6" t="s">
        <v>255</v>
      </c>
      <c r="D123" s="6" t="s">
        <v>257</v>
      </c>
      <c r="E123" s="7">
        <v>119.2</v>
      </c>
      <c r="F123" s="7">
        <v>125.2</v>
      </c>
      <c r="G123" s="7">
        <v>6</v>
      </c>
      <c r="H123" s="7" t="s">
        <v>709</v>
      </c>
      <c r="I123" s="6" t="s">
        <v>699</v>
      </c>
      <c r="J123" s="6">
        <v>1</v>
      </c>
      <c r="K123" s="6">
        <v>1</v>
      </c>
    </row>
    <row r="124" spans="1:13" x14ac:dyDescent="0.2">
      <c r="A124" s="6">
        <v>4</v>
      </c>
      <c r="B124" s="6" t="s">
        <v>258</v>
      </c>
      <c r="C124" s="6" t="s">
        <v>257</v>
      </c>
      <c r="D124" s="6" t="s">
        <v>259</v>
      </c>
      <c r="E124" s="7">
        <v>125.2</v>
      </c>
      <c r="F124" s="7">
        <v>154.5</v>
      </c>
      <c r="G124" s="7">
        <v>29.299999999999997</v>
      </c>
      <c r="H124" s="7" t="s">
        <v>709</v>
      </c>
      <c r="I124" s="6" t="s">
        <v>699</v>
      </c>
      <c r="J124" s="6">
        <v>1</v>
      </c>
      <c r="K124" s="6">
        <v>1</v>
      </c>
    </row>
    <row r="125" spans="1:13" x14ac:dyDescent="0.2">
      <c r="A125" s="6">
        <v>4</v>
      </c>
      <c r="B125" s="6" t="s">
        <v>260</v>
      </c>
      <c r="C125" s="6" t="s">
        <v>259</v>
      </c>
      <c r="D125" s="6" t="s">
        <v>261</v>
      </c>
      <c r="E125" s="7">
        <v>154.5</v>
      </c>
      <c r="F125" s="7">
        <v>163.5</v>
      </c>
      <c r="G125" s="7">
        <v>9</v>
      </c>
      <c r="H125" s="7" t="s">
        <v>709</v>
      </c>
      <c r="I125" s="6" t="s">
        <v>699</v>
      </c>
      <c r="J125" s="6">
        <v>1</v>
      </c>
      <c r="K125" s="6">
        <v>1</v>
      </c>
    </row>
    <row r="126" spans="1:13" x14ac:dyDescent="0.2">
      <c r="A126" s="6">
        <v>4</v>
      </c>
      <c r="B126" s="6" t="s">
        <v>262</v>
      </c>
      <c r="C126" s="6" t="s">
        <v>261</v>
      </c>
      <c r="D126" s="6" t="s">
        <v>263</v>
      </c>
      <c r="E126" s="7">
        <v>163.5</v>
      </c>
      <c r="F126" s="7">
        <v>207.6</v>
      </c>
      <c r="G126" s="7">
        <v>44.099999999999994</v>
      </c>
      <c r="H126" s="7" t="s">
        <v>709</v>
      </c>
      <c r="I126" s="6" t="s">
        <v>699</v>
      </c>
      <c r="J126" s="6">
        <v>1</v>
      </c>
      <c r="K126" s="6">
        <v>1</v>
      </c>
    </row>
    <row r="127" spans="1:13" x14ac:dyDescent="0.2">
      <c r="A127" s="6">
        <v>4</v>
      </c>
      <c r="B127" s="6" t="s">
        <v>264</v>
      </c>
      <c r="C127" s="6" t="s">
        <v>263</v>
      </c>
      <c r="D127" s="6" t="s">
        <v>265</v>
      </c>
      <c r="E127" s="7">
        <v>207.6</v>
      </c>
      <c r="F127" s="7">
        <v>209.8</v>
      </c>
      <c r="G127" s="7">
        <v>2.2000000000000171</v>
      </c>
      <c r="H127" s="7" t="s">
        <v>709</v>
      </c>
      <c r="I127" s="6" t="s">
        <v>699</v>
      </c>
      <c r="J127" s="6">
        <v>1</v>
      </c>
      <c r="K127" s="6">
        <v>1</v>
      </c>
    </row>
    <row r="128" spans="1:13" x14ac:dyDescent="0.2">
      <c r="A128" s="6">
        <v>4</v>
      </c>
      <c r="B128" s="6" t="s">
        <v>266</v>
      </c>
      <c r="C128" s="6" t="s">
        <v>265</v>
      </c>
      <c r="D128" s="6" t="s">
        <v>267</v>
      </c>
      <c r="E128" s="7">
        <v>209.8</v>
      </c>
      <c r="F128" s="7">
        <v>245.4</v>
      </c>
      <c r="G128" s="7">
        <v>35.599999999999994</v>
      </c>
      <c r="H128" s="7" t="s">
        <v>709</v>
      </c>
      <c r="I128" s="6" t="s">
        <v>699</v>
      </c>
      <c r="J128" s="6">
        <v>1</v>
      </c>
      <c r="K128" s="6">
        <v>1</v>
      </c>
    </row>
    <row r="129" spans="1:11" x14ac:dyDescent="0.2">
      <c r="A129" s="6">
        <v>4</v>
      </c>
      <c r="B129" s="6" t="s">
        <v>268</v>
      </c>
      <c r="C129" s="6" t="s">
        <v>267</v>
      </c>
      <c r="D129" s="6" t="s">
        <v>269</v>
      </c>
      <c r="E129" s="7">
        <v>245.4</v>
      </c>
      <c r="F129" s="7">
        <v>265.10000000000002</v>
      </c>
      <c r="G129" s="7">
        <v>19.700000000000017</v>
      </c>
      <c r="H129" s="7" t="s">
        <v>709</v>
      </c>
      <c r="I129" s="6" t="s">
        <v>699</v>
      </c>
      <c r="J129" s="6">
        <v>1</v>
      </c>
      <c r="K129" s="6">
        <v>1</v>
      </c>
    </row>
    <row r="130" spans="1:11" x14ac:dyDescent="0.2">
      <c r="A130" s="6">
        <v>4</v>
      </c>
      <c r="B130" s="6" t="s">
        <v>270</v>
      </c>
      <c r="C130" s="6" t="s">
        <v>269</v>
      </c>
      <c r="D130" s="6" t="s">
        <v>271</v>
      </c>
      <c r="E130" s="7">
        <v>265.10000000000002</v>
      </c>
      <c r="F130" s="7">
        <v>270.10000000000002</v>
      </c>
      <c r="G130" s="7">
        <v>5</v>
      </c>
      <c r="H130" s="7" t="s">
        <v>709</v>
      </c>
      <c r="I130" s="6" t="s">
        <v>699</v>
      </c>
      <c r="J130" s="6">
        <v>1</v>
      </c>
      <c r="K130" s="6">
        <v>1</v>
      </c>
    </row>
    <row r="131" spans="1:11" x14ac:dyDescent="0.2">
      <c r="A131" s="6">
        <v>4</v>
      </c>
      <c r="B131" s="6" t="s">
        <v>272</v>
      </c>
      <c r="C131" s="6" t="s">
        <v>271</v>
      </c>
      <c r="D131" s="6" t="s">
        <v>273</v>
      </c>
      <c r="E131" s="7">
        <v>270.10000000000002</v>
      </c>
      <c r="F131" s="7">
        <v>280.5</v>
      </c>
      <c r="G131" s="7">
        <v>10.399999999999977</v>
      </c>
      <c r="H131" s="7" t="s">
        <v>709</v>
      </c>
      <c r="I131" s="6" t="s">
        <v>699</v>
      </c>
      <c r="J131" s="6">
        <v>1</v>
      </c>
      <c r="K131" s="6">
        <v>1</v>
      </c>
    </row>
    <row r="132" spans="1:11" x14ac:dyDescent="0.2">
      <c r="A132" s="6">
        <v>4</v>
      </c>
      <c r="B132" s="6" t="s">
        <v>274</v>
      </c>
      <c r="C132" s="6" t="s">
        <v>273</v>
      </c>
      <c r="D132" s="6" t="s">
        <v>275</v>
      </c>
      <c r="E132" s="7">
        <v>280.5</v>
      </c>
      <c r="F132" s="7">
        <v>311.7</v>
      </c>
      <c r="G132" s="7">
        <v>31.199999999999989</v>
      </c>
      <c r="H132" s="7" t="s">
        <v>709</v>
      </c>
      <c r="I132" s="6" t="s">
        <v>699</v>
      </c>
      <c r="J132" s="6">
        <v>1</v>
      </c>
      <c r="K132" s="6">
        <v>1</v>
      </c>
    </row>
    <row r="133" spans="1:11" x14ac:dyDescent="0.2">
      <c r="A133" s="6">
        <v>4</v>
      </c>
      <c r="B133" s="6" t="s">
        <v>276</v>
      </c>
      <c r="C133" s="6" t="s">
        <v>275</v>
      </c>
      <c r="D133" s="6" t="s">
        <v>277</v>
      </c>
      <c r="E133" s="7">
        <v>311.7</v>
      </c>
      <c r="F133" s="7">
        <v>314.2</v>
      </c>
      <c r="G133" s="7">
        <v>2.5</v>
      </c>
      <c r="H133" s="7" t="s">
        <v>709</v>
      </c>
      <c r="I133" s="6" t="s">
        <v>699</v>
      </c>
      <c r="J133" s="6">
        <v>1</v>
      </c>
      <c r="K133" s="6">
        <v>1</v>
      </c>
    </row>
    <row r="134" spans="1:11" x14ac:dyDescent="0.2">
      <c r="A134" s="6">
        <v>4</v>
      </c>
      <c r="B134" s="6" t="s">
        <v>278</v>
      </c>
      <c r="C134" s="6" t="s">
        <v>277</v>
      </c>
      <c r="D134" s="6" t="s">
        <v>279</v>
      </c>
      <c r="E134" s="7">
        <v>0</v>
      </c>
      <c r="F134" s="7">
        <v>22</v>
      </c>
      <c r="G134" s="7">
        <v>22</v>
      </c>
      <c r="H134" s="7" t="s">
        <v>709</v>
      </c>
      <c r="I134" s="6" t="s">
        <v>702</v>
      </c>
      <c r="J134" s="6">
        <v>1</v>
      </c>
      <c r="K134" s="6">
        <v>1</v>
      </c>
    </row>
    <row r="135" spans="1:11" x14ac:dyDescent="0.2">
      <c r="A135" s="6">
        <v>4</v>
      </c>
      <c r="B135" s="6" t="s">
        <v>280</v>
      </c>
      <c r="C135" s="6" t="s">
        <v>279</v>
      </c>
      <c r="D135" s="6" t="s">
        <v>281</v>
      </c>
      <c r="E135" s="7">
        <v>22</v>
      </c>
      <c r="F135" s="7">
        <v>40</v>
      </c>
      <c r="G135" s="7">
        <v>18</v>
      </c>
      <c r="H135" s="7" t="s">
        <v>709</v>
      </c>
      <c r="I135" s="6" t="s">
        <v>702</v>
      </c>
      <c r="J135" s="6">
        <v>1</v>
      </c>
      <c r="K135" s="6">
        <v>1</v>
      </c>
    </row>
    <row r="136" spans="1:11" x14ac:dyDescent="0.2">
      <c r="A136" s="6">
        <v>4</v>
      </c>
      <c r="B136" s="6" t="s">
        <v>282</v>
      </c>
      <c r="C136" s="6" t="s">
        <v>281</v>
      </c>
      <c r="D136" s="6" t="s">
        <v>283</v>
      </c>
      <c r="E136" s="7">
        <v>40</v>
      </c>
      <c r="F136" s="8">
        <v>65.7</v>
      </c>
      <c r="G136" s="8">
        <f>F136-E136</f>
        <v>25.700000000000003</v>
      </c>
      <c r="H136" s="7" t="s">
        <v>709</v>
      </c>
      <c r="I136" s="6" t="s">
        <v>702</v>
      </c>
      <c r="J136" s="6">
        <v>1</v>
      </c>
      <c r="K136" s="12">
        <f>1-(3.2/(68.9-40))</f>
        <v>0.88927335640138405</v>
      </c>
    </row>
    <row r="137" spans="1:11" x14ac:dyDescent="0.2">
      <c r="A137" s="10">
        <v>4</v>
      </c>
      <c r="B137" s="10" t="s">
        <v>738</v>
      </c>
      <c r="C137" s="10" t="s">
        <v>739</v>
      </c>
      <c r="D137" s="10" t="s">
        <v>740</v>
      </c>
      <c r="E137" s="11">
        <v>0</v>
      </c>
      <c r="F137" s="11">
        <v>15.8</v>
      </c>
      <c r="G137" s="11">
        <v>15.8</v>
      </c>
      <c r="H137" s="11" t="s">
        <v>709</v>
      </c>
      <c r="I137" s="10" t="s">
        <v>701</v>
      </c>
      <c r="J137" s="10">
        <v>1</v>
      </c>
      <c r="K137" s="10">
        <v>1</v>
      </c>
    </row>
    <row r="138" spans="1:11" x14ac:dyDescent="0.2">
      <c r="A138" s="10">
        <v>4</v>
      </c>
      <c r="B138" s="10" t="s">
        <v>741</v>
      </c>
      <c r="C138" s="10" t="s">
        <v>742</v>
      </c>
      <c r="D138" s="10" t="s">
        <v>743</v>
      </c>
      <c r="E138" s="11">
        <v>0</v>
      </c>
      <c r="F138" s="11">
        <v>3.5</v>
      </c>
      <c r="G138" s="11">
        <v>3.5</v>
      </c>
      <c r="H138" s="11" t="s">
        <v>709</v>
      </c>
      <c r="I138" s="10" t="s">
        <v>701</v>
      </c>
      <c r="J138" s="10">
        <v>1</v>
      </c>
      <c r="K138" s="10">
        <v>1</v>
      </c>
    </row>
    <row r="139" spans="1:11" x14ac:dyDescent="0.2">
      <c r="A139" s="10">
        <v>4</v>
      </c>
      <c r="B139" s="10" t="s">
        <v>744</v>
      </c>
      <c r="C139" s="10" t="s">
        <v>743</v>
      </c>
      <c r="D139" s="10" t="s">
        <v>745</v>
      </c>
      <c r="E139" s="11">
        <v>3.5</v>
      </c>
      <c r="F139" s="11">
        <v>6.6</v>
      </c>
      <c r="G139" s="11">
        <v>3.1</v>
      </c>
      <c r="H139" s="11" t="s">
        <v>709</v>
      </c>
      <c r="I139" s="10" t="s">
        <v>701</v>
      </c>
      <c r="J139" s="10">
        <v>1</v>
      </c>
      <c r="K139" s="10">
        <v>1</v>
      </c>
    </row>
    <row r="140" spans="1:11" x14ac:dyDescent="0.2">
      <c r="A140" s="6">
        <v>4</v>
      </c>
      <c r="B140" s="6" t="s">
        <v>285</v>
      </c>
      <c r="C140" s="6" t="s">
        <v>284</v>
      </c>
      <c r="D140" s="6" t="s">
        <v>286</v>
      </c>
      <c r="E140" s="8">
        <f>74+3.3</f>
        <v>77.3</v>
      </c>
      <c r="F140" s="7">
        <v>133.30000000000001</v>
      </c>
      <c r="G140" s="8">
        <f>F140-E140</f>
        <v>56.000000000000014</v>
      </c>
      <c r="H140" s="7" t="s">
        <v>709</v>
      </c>
      <c r="I140" s="6" t="s">
        <v>701</v>
      </c>
      <c r="J140" s="6">
        <v>1</v>
      </c>
      <c r="K140" s="12">
        <f>1-(3.3/(133.3-74))</f>
        <v>0.94435075885328834</v>
      </c>
    </row>
    <row r="141" spans="1:11" x14ac:dyDescent="0.2">
      <c r="A141" s="6">
        <v>4</v>
      </c>
      <c r="B141" s="6" t="s">
        <v>287</v>
      </c>
      <c r="C141" s="6" t="s">
        <v>286</v>
      </c>
      <c r="D141" s="6" t="s">
        <v>288</v>
      </c>
      <c r="E141" s="7">
        <v>133.30000000000001</v>
      </c>
      <c r="F141" s="7">
        <v>174</v>
      </c>
      <c r="G141" s="7">
        <v>40.699999999999989</v>
      </c>
      <c r="H141" s="7" t="s">
        <v>709</v>
      </c>
      <c r="I141" s="6" t="s">
        <v>701</v>
      </c>
      <c r="J141" s="6">
        <v>1</v>
      </c>
      <c r="K141" s="6">
        <v>1</v>
      </c>
    </row>
    <row r="142" spans="1:11" x14ac:dyDescent="0.2">
      <c r="A142" s="6">
        <v>4</v>
      </c>
      <c r="B142" s="6" t="s">
        <v>289</v>
      </c>
      <c r="C142" s="6" t="s">
        <v>288</v>
      </c>
      <c r="D142" s="6" t="s">
        <v>290</v>
      </c>
      <c r="E142" s="7">
        <v>174</v>
      </c>
      <c r="F142" s="7">
        <v>180.3</v>
      </c>
      <c r="G142" s="7">
        <v>6.3000000000000114</v>
      </c>
      <c r="H142" s="7" t="s">
        <v>709</v>
      </c>
      <c r="I142" s="6" t="s">
        <v>701</v>
      </c>
      <c r="J142" s="6">
        <v>1</v>
      </c>
      <c r="K142" s="6">
        <v>1</v>
      </c>
    </row>
    <row r="143" spans="1:11" x14ac:dyDescent="0.2">
      <c r="A143" s="6">
        <v>4</v>
      </c>
      <c r="B143" s="6" t="s">
        <v>291</v>
      </c>
      <c r="C143" s="6" t="s">
        <v>290</v>
      </c>
      <c r="D143" s="6" t="s">
        <v>292</v>
      </c>
      <c r="E143" s="7">
        <v>180.3</v>
      </c>
      <c r="F143" s="7">
        <v>199.6</v>
      </c>
      <c r="G143" s="7">
        <v>19.299999999999983</v>
      </c>
      <c r="H143" s="7" t="s">
        <v>709</v>
      </c>
      <c r="I143" s="6" t="s">
        <v>701</v>
      </c>
      <c r="J143" s="6">
        <v>1</v>
      </c>
      <c r="K143" s="6">
        <v>1</v>
      </c>
    </row>
    <row r="144" spans="1:11" x14ac:dyDescent="0.2">
      <c r="A144" s="6">
        <v>4</v>
      </c>
      <c r="B144" s="6" t="s">
        <v>293</v>
      </c>
      <c r="C144" s="6" t="s">
        <v>292</v>
      </c>
      <c r="D144" s="6" t="s">
        <v>294</v>
      </c>
      <c r="E144" s="7">
        <v>199.6</v>
      </c>
      <c r="F144" s="7">
        <v>207.3</v>
      </c>
      <c r="G144" s="7">
        <v>7.7000000000000171</v>
      </c>
      <c r="H144" s="7" t="s">
        <v>709</v>
      </c>
      <c r="I144" s="6" t="s">
        <v>701</v>
      </c>
      <c r="J144" s="6">
        <v>1</v>
      </c>
      <c r="K144" s="6">
        <v>1</v>
      </c>
    </row>
    <row r="145" spans="1:11" x14ac:dyDescent="0.2">
      <c r="A145" s="6">
        <v>5</v>
      </c>
      <c r="B145" s="6" t="s">
        <v>295</v>
      </c>
      <c r="C145" s="6" t="s">
        <v>296</v>
      </c>
      <c r="D145" s="6" t="s">
        <v>297</v>
      </c>
      <c r="E145" s="7">
        <v>0</v>
      </c>
      <c r="F145" s="7">
        <v>3</v>
      </c>
      <c r="G145" s="7">
        <v>3</v>
      </c>
      <c r="H145" s="7" t="s">
        <v>709</v>
      </c>
      <c r="I145" s="6" t="s">
        <v>701</v>
      </c>
      <c r="J145" s="6">
        <v>1</v>
      </c>
      <c r="K145" s="6">
        <v>1</v>
      </c>
    </row>
    <row r="146" spans="1:11" x14ac:dyDescent="0.2">
      <c r="A146" s="6">
        <v>5</v>
      </c>
      <c r="B146" s="6" t="s">
        <v>298</v>
      </c>
      <c r="C146" s="6" t="s">
        <v>297</v>
      </c>
      <c r="D146" s="6" t="s">
        <v>299</v>
      </c>
      <c r="E146" s="7">
        <v>3</v>
      </c>
      <c r="F146" s="7">
        <v>4.4000000000000004</v>
      </c>
      <c r="G146" s="7">
        <v>1.4000000000000004</v>
      </c>
      <c r="H146" s="7" t="s">
        <v>709</v>
      </c>
      <c r="I146" s="6" t="s">
        <v>701</v>
      </c>
      <c r="J146" s="6">
        <v>1</v>
      </c>
      <c r="K146" s="6">
        <v>1</v>
      </c>
    </row>
    <row r="147" spans="1:11" x14ac:dyDescent="0.2">
      <c r="A147" s="6">
        <v>5</v>
      </c>
      <c r="B147" s="6" t="s">
        <v>300</v>
      </c>
      <c r="C147" s="6" t="s">
        <v>299</v>
      </c>
      <c r="D147" s="6" t="s">
        <v>301</v>
      </c>
      <c r="E147" s="7">
        <v>4.4000000000000004</v>
      </c>
      <c r="F147" s="7">
        <v>9.4</v>
      </c>
      <c r="G147" s="7">
        <v>5</v>
      </c>
      <c r="H147" s="7" t="s">
        <v>709</v>
      </c>
      <c r="I147" s="6" t="s">
        <v>701</v>
      </c>
      <c r="J147" s="6">
        <v>1</v>
      </c>
      <c r="K147" s="6">
        <v>1</v>
      </c>
    </row>
    <row r="148" spans="1:11" x14ac:dyDescent="0.2">
      <c r="A148" s="6">
        <v>5</v>
      </c>
      <c r="B148" s="6" t="s">
        <v>302</v>
      </c>
      <c r="C148" s="6" t="s">
        <v>301</v>
      </c>
      <c r="D148" s="6" t="s">
        <v>303</v>
      </c>
      <c r="E148" s="7">
        <v>9.4</v>
      </c>
      <c r="F148" s="7">
        <v>12.4</v>
      </c>
      <c r="G148" s="7">
        <v>3</v>
      </c>
      <c r="H148" s="7" t="s">
        <v>709</v>
      </c>
      <c r="I148" s="6" t="s">
        <v>701</v>
      </c>
      <c r="J148" s="6">
        <v>1</v>
      </c>
      <c r="K148" s="6">
        <v>1</v>
      </c>
    </row>
    <row r="149" spans="1:11" x14ac:dyDescent="0.2">
      <c r="A149" s="6">
        <v>5</v>
      </c>
      <c r="B149" s="6" t="s">
        <v>304</v>
      </c>
      <c r="C149" s="6" t="s">
        <v>303</v>
      </c>
      <c r="D149" s="6" t="s">
        <v>305</v>
      </c>
      <c r="E149" s="7">
        <v>12.4</v>
      </c>
      <c r="F149" s="7">
        <v>22.4</v>
      </c>
      <c r="G149" s="7">
        <v>9.9999999999999982</v>
      </c>
      <c r="H149" s="7" t="s">
        <v>709</v>
      </c>
      <c r="I149" s="6" t="s">
        <v>701</v>
      </c>
      <c r="J149" s="6">
        <v>1</v>
      </c>
      <c r="K149" s="6">
        <v>1</v>
      </c>
    </row>
    <row r="150" spans="1:11" x14ac:dyDescent="0.2">
      <c r="A150" s="6">
        <v>5</v>
      </c>
      <c r="B150" s="6" t="s">
        <v>306</v>
      </c>
      <c r="C150" s="6" t="s">
        <v>305</v>
      </c>
      <c r="D150" s="6" t="s">
        <v>307</v>
      </c>
      <c r="E150" s="7">
        <v>22.4</v>
      </c>
      <c r="F150" s="7">
        <v>29.9</v>
      </c>
      <c r="G150" s="7">
        <v>7.5</v>
      </c>
      <c r="H150" s="7" t="s">
        <v>709</v>
      </c>
      <c r="I150" s="6" t="s">
        <v>701</v>
      </c>
      <c r="J150" s="6">
        <v>1</v>
      </c>
      <c r="K150" s="6">
        <v>1</v>
      </c>
    </row>
    <row r="151" spans="1:11" x14ac:dyDescent="0.2">
      <c r="A151" s="6">
        <v>5</v>
      </c>
      <c r="B151" s="6" t="s">
        <v>308</v>
      </c>
      <c r="C151" s="6" t="s">
        <v>307</v>
      </c>
      <c r="D151" s="6" t="s">
        <v>309</v>
      </c>
      <c r="E151" s="7">
        <v>29.9</v>
      </c>
      <c r="F151" s="7">
        <v>31.3</v>
      </c>
      <c r="G151" s="7">
        <v>1.4000000000000021</v>
      </c>
      <c r="H151" s="7" t="s">
        <v>709</v>
      </c>
      <c r="I151" s="6" t="s">
        <v>701</v>
      </c>
      <c r="J151" s="6">
        <v>1</v>
      </c>
      <c r="K151" s="6">
        <v>1</v>
      </c>
    </row>
    <row r="152" spans="1:11" x14ac:dyDescent="0.2">
      <c r="A152" s="6">
        <v>5</v>
      </c>
      <c r="B152" s="6" t="s">
        <v>310</v>
      </c>
      <c r="C152" s="6" t="s">
        <v>309</v>
      </c>
      <c r="D152" s="6" t="s">
        <v>311</v>
      </c>
      <c r="E152" s="7">
        <v>0</v>
      </c>
      <c r="F152" s="7">
        <v>1</v>
      </c>
      <c r="G152" s="7">
        <v>1</v>
      </c>
      <c r="H152" s="7" t="s">
        <v>709</v>
      </c>
      <c r="I152" s="6" t="s">
        <v>701</v>
      </c>
      <c r="J152" s="6">
        <v>1</v>
      </c>
      <c r="K152" s="6">
        <v>1</v>
      </c>
    </row>
    <row r="153" spans="1:11" x14ac:dyDescent="0.2">
      <c r="A153" s="6">
        <v>5</v>
      </c>
      <c r="B153" s="6" t="s">
        <v>312</v>
      </c>
      <c r="C153" s="6" t="s">
        <v>311</v>
      </c>
      <c r="D153" s="6" t="s">
        <v>313</v>
      </c>
      <c r="E153" s="7">
        <v>1</v>
      </c>
      <c r="F153" s="7">
        <v>30.4</v>
      </c>
      <c r="G153" s="7">
        <v>29.4</v>
      </c>
      <c r="H153" s="7" t="s">
        <v>709</v>
      </c>
      <c r="I153" s="6" t="s">
        <v>701</v>
      </c>
      <c r="J153" s="6">
        <v>1</v>
      </c>
      <c r="K153" s="6">
        <v>1</v>
      </c>
    </row>
    <row r="154" spans="1:11" x14ac:dyDescent="0.2">
      <c r="A154" s="6">
        <v>5</v>
      </c>
      <c r="B154" s="6" t="s">
        <v>314</v>
      </c>
      <c r="C154" s="6" t="s">
        <v>313</v>
      </c>
      <c r="D154" s="6" t="s">
        <v>315</v>
      </c>
      <c r="E154" s="7">
        <v>30.4</v>
      </c>
      <c r="F154" s="7">
        <v>33</v>
      </c>
      <c r="G154" s="7">
        <v>2.6000000000000014</v>
      </c>
      <c r="H154" s="7" t="s">
        <v>709</v>
      </c>
      <c r="I154" s="6" t="s">
        <v>701</v>
      </c>
      <c r="J154" s="6">
        <v>1</v>
      </c>
      <c r="K154" s="6">
        <v>1</v>
      </c>
    </row>
    <row r="155" spans="1:11" x14ac:dyDescent="0.2">
      <c r="A155" s="6">
        <v>5</v>
      </c>
      <c r="B155" s="6" t="s">
        <v>316</v>
      </c>
      <c r="C155" s="6" t="s">
        <v>317</v>
      </c>
      <c r="D155" s="6" t="s">
        <v>318</v>
      </c>
      <c r="E155" s="7">
        <v>33</v>
      </c>
      <c r="F155" s="7">
        <v>60</v>
      </c>
      <c r="G155" s="7">
        <v>27</v>
      </c>
      <c r="H155" s="7" t="s">
        <v>709</v>
      </c>
      <c r="I155" s="6" t="s">
        <v>701</v>
      </c>
      <c r="J155" s="6">
        <v>1</v>
      </c>
      <c r="K155" s="6">
        <v>1</v>
      </c>
    </row>
    <row r="156" spans="1:11" x14ac:dyDescent="0.2">
      <c r="A156" s="6">
        <v>5</v>
      </c>
      <c r="B156" s="6" t="s">
        <v>319</v>
      </c>
      <c r="C156" s="6" t="s">
        <v>318</v>
      </c>
      <c r="D156" s="6" t="s">
        <v>320</v>
      </c>
      <c r="E156" s="7">
        <v>60</v>
      </c>
      <c r="F156" s="7">
        <v>61.4</v>
      </c>
      <c r="G156" s="7">
        <v>1.3999999999999986</v>
      </c>
      <c r="H156" s="7" t="s">
        <v>709</v>
      </c>
      <c r="I156" s="6" t="s">
        <v>701</v>
      </c>
      <c r="J156" s="6">
        <v>1</v>
      </c>
      <c r="K156" s="6">
        <v>1</v>
      </c>
    </row>
    <row r="157" spans="1:11" x14ac:dyDescent="0.2">
      <c r="A157" s="6">
        <v>5</v>
      </c>
      <c r="B157" s="6" t="s">
        <v>321</v>
      </c>
      <c r="C157" s="6" t="s">
        <v>322</v>
      </c>
      <c r="D157" s="6" t="s">
        <v>323</v>
      </c>
      <c r="E157" s="7">
        <v>61.4</v>
      </c>
      <c r="F157" s="7">
        <v>93.8</v>
      </c>
      <c r="G157" s="7">
        <v>32.4</v>
      </c>
      <c r="H157" s="7" t="s">
        <v>709</v>
      </c>
      <c r="I157" s="6" t="s">
        <v>701</v>
      </c>
      <c r="J157" s="6">
        <v>1</v>
      </c>
      <c r="K157" s="6">
        <v>1</v>
      </c>
    </row>
    <row r="158" spans="1:11" x14ac:dyDescent="0.2">
      <c r="A158" s="6">
        <v>5</v>
      </c>
      <c r="B158" s="6" t="s">
        <v>324</v>
      </c>
      <c r="C158" s="6" t="s">
        <v>215</v>
      </c>
      <c r="D158" s="6" t="s">
        <v>325</v>
      </c>
      <c r="E158" s="7">
        <v>445.1</v>
      </c>
      <c r="F158" s="7">
        <v>451</v>
      </c>
      <c r="G158" s="7">
        <v>5.8999999999999773</v>
      </c>
      <c r="H158" s="7" t="s">
        <v>709</v>
      </c>
      <c r="I158" s="6" t="s">
        <v>701</v>
      </c>
      <c r="J158" s="6">
        <v>1</v>
      </c>
      <c r="K158" s="6">
        <v>1</v>
      </c>
    </row>
    <row r="159" spans="1:11" x14ac:dyDescent="0.2">
      <c r="A159" s="6">
        <v>5</v>
      </c>
      <c r="B159" s="6" t="s">
        <v>326</v>
      </c>
      <c r="C159" s="6" t="s">
        <v>325</v>
      </c>
      <c r="D159" s="6" t="s">
        <v>327</v>
      </c>
      <c r="E159" s="7">
        <v>451</v>
      </c>
      <c r="F159" s="7">
        <v>460.1</v>
      </c>
      <c r="G159" s="7">
        <v>9.1000000000000227</v>
      </c>
      <c r="H159" s="7" t="s">
        <v>709</v>
      </c>
      <c r="I159" s="6" t="s">
        <v>701</v>
      </c>
      <c r="J159" s="6">
        <v>1</v>
      </c>
      <c r="K159" s="6">
        <v>1</v>
      </c>
    </row>
    <row r="160" spans="1:11" x14ac:dyDescent="0.2">
      <c r="A160" s="6">
        <v>5</v>
      </c>
      <c r="B160" s="6" t="s">
        <v>328</v>
      </c>
      <c r="C160" s="6" t="s">
        <v>327</v>
      </c>
      <c r="D160" s="6" t="s">
        <v>329</v>
      </c>
      <c r="E160" s="7">
        <v>460.1</v>
      </c>
      <c r="F160" s="7">
        <v>490.3</v>
      </c>
      <c r="G160" s="7">
        <v>30.199999999999989</v>
      </c>
      <c r="H160" s="7" t="s">
        <v>709</v>
      </c>
      <c r="I160" s="6" t="s">
        <v>701</v>
      </c>
      <c r="J160" s="6">
        <v>1</v>
      </c>
      <c r="K160" s="6">
        <v>1</v>
      </c>
    </row>
    <row r="161" spans="1:11" x14ac:dyDescent="0.2">
      <c r="A161" s="6">
        <v>5</v>
      </c>
      <c r="B161" s="6" t="s">
        <v>330</v>
      </c>
      <c r="C161" s="6" t="s">
        <v>329</v>
      </c>
      <c r="D161" s="6" t="s">
        <v>331</v>
      </c>
      <c r="E161" s="7">
        <v>490.3</v>
      </c>
      <c r="F161" s="7">
        <v>496.7</v>
      </c>
      <c r="G161" s="7">
        <v>6.3999999999999773</v>
      </c>
      <c r="H161" s="7" t="s">
        <v>709</v>
      </c>
      <c r="I161" s="6" t="s">
        <v>701</v>
      </c>
      <c r="J161" s="6">
        <v>1</v>
      </c>
      <c r="K161" s="9">
        <v>0</v>
      </c>
    </row>
    <row r="162" spans="1:11" x14ac:dyDescent="0.2">
      <c r="A162" s="6">
        <v>5</v>
      </c>
      <c r="B162" s="6" t="s">
        <v>332</v>
      </c>
      <c r="C162" s="6" t="s">
        <v>331</v>
      </c>
      <c r="D162" s="6" t="s">
        <v>333</v>
      </c>
      <c r="E162" s="7">
        <v>496.7</v>
      </c>
      <c r="F162" s="7">
        <v>501.2</v>
      </c>
      <c r="G162" s="7">
        <v>4.5</v>
      </c>
      <c r="H162" s="7" t="s">
        <v>709</v>
      </c>
      <c r="I162" s="6" t="s">
        <v>701</v>
      </c>
      <c r="J162" s="6">
        <v>1</v>
      </c>
      <c r="K162" s="9">
        <v>0</v>
      </c>
    </row>
    <row r="163" spans="1:11" x14ac:dyDescent="0.2">
      <c r="A163" s="6">
        <v>5</v>
      </c>
      <c r="B163" s="6" t="s">
        <v>334</v>
      </c>
      <c r="C163" s="6" t="s">
        <v>333</v>
      </c>
      <c r="D163" s="6" t="s">
        <v>335</v>
      </c>
      <c r="E163" s="7">
        <v>501.2</v>
      </c>
      <c r="F163" s="7">
        <v>503.7</v>
      </c>
      <c r="G163" s="7">
        <v>2.5</v>
      </c>
      <c r="H163" s="7" t="s">
        <v>709</v>
      </c>
      <c r="I163" s="6" t="s">
        <v>701</v>
      </c>
      <c r="J163" s="6">
        <v>1</v>
      </c>
      <c r="K163" s="9">
        <v>0</v>
      </c>
    </row>
    <row r="164" spans="1:11" x14ac:dyDescent="0.2">
      <c r="A164" s="6">
        <v>5</v>
      </c>
      <c r="B164" s="6" t="s">
        <v>336</v>
      </c>
      <c r="C164" s="6" t="s">
        <v>335</v>
      </c>
      <c r="D164" s="6" t="s">
        <v>337</v>
      </c>
      <c r="E164" s="7">
        <v>503.7</v>
      </c>
      <c r="F164" s="7">
        <v>513</v>
      </c>
      <c r="G164" s="7">
        <v>9.3000000000000114</v>
      </c>
      <c r="H164" s="7" t="s">
        <v>709</v>
      </c>
      <c r="I164" s="6" t="s">
        <v>701</v>
      </c>
      <c r="J164" s="6">
        <v>1</v>
      </c>
      <c r="K164" s="9">
        <v>0</v>
      </c>
    </row>
    <row r="165" spans="1:11" x14ac:dyDescent="0.2">
      <c r="A165" s="6">
        <v>5</v>
      </c>
      <c r="B165" s="6" t="s">
        <v>338</v>
      </c>
      <c r="C165" s="6" t="s">
        <v>337</v>
      </c>
      <c r="D165" s="6" t="s">
        <v>339</v>
      </c>
      <c r="E165" s="7">
        <v>513</v>
      </c>
      <c r="F165" s="7">
        <v>515.70000000000005</v>
      </c>
      <c r="G165" s="7">
        <v>2.7000000000000455</v>
      </c>
      <c r="H165" s="7" t="s">
        <v>709</v>
      </c>
      <c r="I165" s="6" t="s">
        <v>701</v>
      </c>
      <c r="J165" s="6">
        <v>1</v>
      </c>
      <c r="K165" s="6">
        <v>1</v>
      </c>
    </row>
    <row r="166" spans="1:11" x14ac:dyDescent="0.2">
      <c r="A166" s="6">
        <v>5</v>
      </c>
      <c r="B166" s="6" t="s">
        <v>340</v>
      </c>
      <c r="C166" s="6" t="s">
        <v>339</v>
      </c>
      <c r="D166" s="6" t="s">
        <v>341</v>
      </c>
      <c r="E166" s="7">
        <v>515.70000000000005</v>
      </c>
      <c r="F166" s="7">
        <v>531.20000000000005</v>
      </c>
      <c r="G166" s="7">
        <v>15.5</v>
      </c>
      <c r="H166" s="7" t="s">
        <v>709</v>
      </c>
      <c r="I166" s="6" t="s">
        <v>701</v>
      </c>
      <c r="J166" s="6">
        <v>1</v>
      </c>
      <c r="K166" s="6">
        <v>1</v>
      </c>
    </row>
    <row r="167" spans="1:11" x14ac:dyDescent="0.2">
      <c r="A167" s="6">
        <v>5</v>
      </c>
      <c r="B167" s="6" t="s">
        <v>342</v>
      </c>
      <c r="C167" s="6" t="s">
        <v>341</v>
      </c>
      <c r="D167" s="6" t="s">
        <v>343</v>
      </c>
      <c r="E167" s="7">
        <v>531.20000000000005</v>
      </c>
      <c r="F167" s="7">
        <v>533.20000000000005</v>
      </c>
      <c r="G167" s="7">
        <v>2</v>
      </c>
      <c r="H167" s="7" t="s">
        <v>709</v>
      </c>
      <c r="I167" s="6" t="s">
        <v>701</v>
      </c>
      <c r="J167" s="6">
        <v>1</v>
      </c>
      <c r="K167" s="6">
        <v>1</v>
      </c>
    </row>
    <row r="168" spans="1:11" x14ac:dyDescent="0.2">
      <c r="A168" s="6">
        <v>5</v>
      </c>
      <c r="B168" s="6" t="s">
        <v>344</v>
      </c>
      <c r="C168" s="6" t="s">
        <v>343</v>
      </c>
      <c r="D168" s="6" t="s">
        <v>345</v>
      </c>
      <c r="E168" s="7">
        <v>533.20000000000005</v>
      </c>
      <c r="F168" s="7">
        <v>555.4</v>
      </c>
      <c r="G168" s="7">
        <v>22.199999999999932</v>
      </c>
      <c r="H168" s="7" t="s">
        <v>709</v>
      </c>
      <c r="I168" s="6" t="s">
        <v>701</v>
      </c>
      <c r="J168" s="6">
        <v>1</v>
      </c>
      <c r="K168" s="6">
        <v>1</v>
      </c>
    </row>
    <row r="169" spans="1:11" x14ac:dyDescent="0.2">
      <c r="A169" s="6">
        <v>5</v>
      </c>
      <c r="B169" s="6" t="s">
        <v>346</v>
      </c>
      <c r="C169" s="6" t="s">
        <v>345</v>
      </c>
      <c r="D169" s="6" t="s">
        <v>347</v>
      </c>
      <c r="E169" s="7">
        <v>555.4</v>
      </c>
      <c r="F169" s="7">
        <v>565.20000000000005</v>
      </c>
      <c r="G169" s="7">
        <v>9.8000000000000682</v>
      </c>
      <c r="H169" s="7" t="s">
        <v>709</v>
      </c>
      <c r="I169" s="6" t="s">
        <v>702</v>
      </c>
      <c r="J169" s="6">
        <v>1</v>
      </c>
      <c r="K169" s="6">
        <v>1</v>
      </c>
    </row>
    <row r="170" spans="1:11" x14ac:dyDescent="0.2">
      <c r="A170" s="6">
        <v>5</v>
      </c>
      <c r="B170" s="6" t="s">
        <v>348</v>
      </c>
      <c r="C170" s="6" t="s">
        <v>347</v>
      </c>
      <c r="D170" s="6" t="s">
        <v>349</v>
      </c>
      <c r="E170" s="7">
        <v>565.20000000000005</v>
      </c>
      <c r="F170" s="7">
        <v>582.29999999999995</v>
      </c>
      <c r="G170" s="7">
        <v>17.099999999999909</v>
      </c>
      <c r="H170" s="7" t="s">
        <v>709</v>
      </c>
      <c r="I170" s="6" t="s">
        <v>702</v>
      </c>
      <c r="J170" s="6">
        <v>1</v>
      </c>
      <c r="K170" s="6">
        <v>1</v>
      </c>
    </row>
    <row r="171" spans="1:11" x14ac:dyDescent="0.2">
      <c r="A171" s="6">
        <v>5</v>
      </c>
      <c r="B171" s="6" t="s">
        <v>350</v>
      </c>
      <c r="C171" s="6" t="s">
        <v>349</v>
      </c>
      <c r="D171" s="6" t="s">
        <v>351</v>
      </c>
      <c r="E171" s="7">
        <v>582.29999999999995</v>
      </c>
      <c r="F171" s="7">
        <v>598.1</v>
      </c>
      <c r="G171" s="7">
        <v>15.800000000000068</v>
      </c>
      <c r="H171" s="7" t="s">
        <v>709</v>
      </c>
      <c r="I171" s="6" t="s">
        <v>701</v>
      </c>
      <c r="J171" s="6">
        <v>1</v>
      </c>
      <c r="K171" s="6">
        <v>1</v>
      </c>
    </row>
    <row r="172" spans="1:11" x14ac:dyDescent="0.2">
      <c r="A172" s="6">
        <v>5</v>
      </c>
      <c r="B172" s="6" t="s">
        <v>352</v>
      </c>
      <c r="C172" s="6" t="s">
        <v>351</v>
      </c>
      <c r="D172" s="6" t="s">
        <v>353</v>
      </c>
      <c r="E172" s="7">
        <v>598.1</v>
      </c>
      <c r="F172" s="7">
        <v>621.6</v>
      </c>
      <c r="G172" s="7">
        <v>23.5</v>
      </c>
      <c r="H172" s="7" t="s">
        <v>709</v>
      </c>
      <c r="I172" s="6" t="s">
        <v>701</v>
      </c>
      <c r="J172" s="6">
        <v>1</v>
      </c>
      <c r="K172" s="6">
        <v>1</v>
      </c>
    </row>
    <row r="173" spans="1:11" x14ac:dyDescent="0.2">
      <c r="A173" s="6">
        <v>5</v>
      </c>
      <c r="B173" s="6" t="s">
        <v>354</v>
      </c>
      <c r="C173" s="6" t="s">
        <v>353</v>
      </c>
      <c r="D173" s="6" t="s">
        <v>355</v>
      </c>
      <c r="E173" s="7">
        <v>621.6</v>
      </c>
      <c r="F173" s="7">
        <v>633.1</v>
      </c>
      <c r="G173" s="7">
        <v>11.5</v>
      </c>
      <c r="H173" s="7" t="s">
        <v>709</v>
      </c>
      <c r="I173" s="6" t="s">
        <v>701</v>
      </c>
      <c r="J173" s="6">
        <v>1</v>
      </c>
      <c r="K173" s="6">
        <v>1</v>
      </c>
    </row>
    <row r="174" spans="1:11" x14ac:dyDescent="0.2">
      <c r="A174" s="6">
        <v>5</v>
      </c>
      <c r="B174" s="6" t="s">
        <v>356</v>
      </c>
      <c r="C174" s="6" t="s">
        <v>355</v>
      </c>
      <c r="D174" s="6" t="s">
        <v>357</v>
      </c>
      <c r="E174" s="7">
        <v>633.1</v>
      </c>
      <c r="F174" s="7">
        <v>636.4</v>
      </c>
      <c r="G174" s="7">
        <v>3.2999999999999545</v>
      </c>
      <c r="H174" s="7" t="s">
        <v>709</v>
      </c>
      <c r="I174" s="6" t="s">
        <v>701</v>
      </c>
      <c r="J174" s="6">
        <v>1</v>
      </c>
      <c r="K174" s="6">
        <v>1</v>
      </c>
    </row>
    <row r="175" spans="1:11" x14ac:dyDescent="0.2">
      <c r="A175" s="6">
        <v>5</v>
      </c>
      <c r="B175" s="6" t="s">
        <v>358</v>
      </c>
      <c r="C175" s="6" t="s">
        <v>357</v>
      </c>
      <c r="D175" s="6" t="s">
        <v>359</v>
      </c>
      <c r="E175" s="7">
        <v>636.4</v>
      </c>
      <c r="F175" s="7">
        <v>660</v>
      </c>
      <c r="G175" s="7">
        <v>23.600000000000023</v>
      </c>
      <c r="H175" s="7" t="s">
        <v>709</v>
      </c>
      <c r="I175" s="6" t="s">
        <v>701</v>
      </c>
      <c r="J175" s="6">
        <v>1</v>
      </c>
      <c r="K175" s="6">
        <v>1</v>
      </c>
    </row>
    <row r="176" spans="1:11" x14ac:dyDescent="0.2">
      <c r="A176" s="6">
        <v>5</v>
      </c>
      <c r="B176" s="6" t="s">
        <v>360</v>
      </c>
      <c r="C176" s="6" t="s">
        <v>359</v>
      </c>
      <c r="D176" s="6" t="s">
        <v>361</v>
      </c>
      <c r="E176" s="7">
        <v>660</v>
      </c>
      <c r="F176" s="7">
        <v>667</v>
      </c>
      <c r="G176" s="7">
        <v>7</v>
      </c>
      <c r="H176" s="7" t="s">
        <v>709</v>
      </c>
      <c r="I176" s="6" t="s">
        <v>701</v>
      </c>
      <c r="J176" s="6">
        <v>1</v>
      </c>
      <c r="K176" s="6">
        <v>1</v>
      </c>
    </row>
    <row r="177" spans="1:11" x14ac:dyDescent="0.2">
      <c r="A177" s="6">
        <v>5</v>
      </c>
      <c r="B177" s="6" t="s">
        <v>362</v>
      </c>
      <c r="C177" s="6" t="s">
        <v>361</v>
      </c>
      <c r="D177" s="6" t="s">
        <v>363</v>
      </c>
      <c r="E177" s="7">
        <v>667</v>
      </c>
      <c r="F177" s="7">
        <v>675.4</v>
      </c>
      <c r="G177" s="7">
        <v>8.3999999999999773</v>
      </c>
      <c r="H177" s="7" t="s">
        <v>709</v>
      </c>
      <c r="I177" s="6" t="s">
        <v>701</v>
      </c>
      <c r="J177" s="6">
        <v>1</v>
      </c>
      <c r="K177" s="6">
        <v>1</v>
      </c>
    </row>
    <row r="178" spans="1:11" x14ac:dyDescent="0.2">
      <c r="A178" s="6">
        <v>5</v>
      </c>
      <c r="B178" s="6" t="s">
        <v>364</v>
      </c>
      <c r="C178" s="6" t="s">
        <v>363</v>
      </c>
      <c r="D178" s="6" t="s">
        <v>365</v>
      </c>
      <c r="E178" s="7">
        <v>675.4</v>
      </c>
      <c r="F178" s="7">
        <v>696.6</v>
      </c>
      <c r="G178" s="7">
        <v>21.200000000000045</v>
      </c>
      <c r="H178" s="7" t="s">
        <v>709</v>
      </c>
      <c r="I178" s="6" t="s">
        <v>701</v>
      </c>
      <c r="J178" s="6">
        <v>1</v>
      </c>
      <c r="K178" s="6">
        <v>1</v>
      </c>
    </row>
    <row r="179" spans="1:11" x14ac:dyDescent="0.2">
      <c r="A179" s="6">
        <v>5</v>
      </c>
      <c r="B179" s="6" t="s">
        <v>366</v>
      </c>
      <c r="C179" s="6" t="s">
        <v>365</v>
      </c>
      <c r="D179" s="6" t="s">
        <v>367</v>
      </c>
      <c r="E179" s="7">
        <v>696.6</v>
      </c>
      <c r="F179" s="7">
        <v>703.5</v>
      </c>
      <c r="G179" s="7">
        <v>6.8999999999999773</v>
      </c>
      <c r="H179" s="7" t="s">
        <v>709</v>
      </c>
      <c r="I179" s="6" t="s">
        <v>701</v>
      </c>
      <c r="J179" s="6">
        <v>1</v>
      </c>
      <c r="K179" s="6">
        <v>1</v>
      </c>
    </row>
    <row r="180" spans="1:11" x14ac:dyDescent="0.2">
      <c r="A180" s="6">
        <v>5</v>
      </c>
      <c r="B180" s="6" t="s">
        <v>368</v>
      </c>
      <c r="C180" s="6" t="s">
        <v>369</v>
      </c>
      <c r="D180" s="6" t="s">
        <v>370</v>
      </c>
      <c r="E180" s="7">
        <v>0</v>
      </c>
      <c r="F180" s="7">
        <v>4.0999999999999996</v>
      </c>
      <c r="G180" s="7">
        <v>4.0999999999999996</v>
      </c>
      <c r="H180" s="7" t="s">
        <v>709</v>
      </c>
      <c r="I180" s="6" t="s">
        <v>701</v>
      </c>
      <c r="J180" s="6">
        <v>1</v>
      </c>
      <c r="K180" s="6">
        <v>1</v>
      </c>
    </row>
    <row r="181" spans="1:11" x14ac:dyDescent="0.2">
      <c r="A181" s="6">
        <v>5</v>
      </c>
      <c r="B181" s="6" t="s">
        <v>371</v>
      </c>
      <c r="C181" s="6" t="s">
        <v>370</v>
      </c>
      <c r="D181" s="6" t="s">
        <v>372</v>
      </c>
      <c r="E181" s="7">
        <v>4.0999999999999996</v>
      </c>
      <c r="F181" s="7">
        <v>34.299999999999997</v>
      </c>
      <c r="G181" s="7">
        <v>30.199999999999996</v>
      </c>
      <c r="H181" s="7" t="s">
        <v>709</v>
      </c>
      <c r="I181" s="6" t="s">
        <v>701</v>
      </c>
      <c r="J181" s="6">
        <v>1</v>
      </c>
      <c r="K181" s="6">
        <v>1</v>
      </c>
    </row>
    <row r="182" spans="1:11" x14ac:dyDescent="0.2">
      <c r="A182" s="6">
        <v>5</v>
      </c>
      <c r="B182" s="6" t="s">
        <v>373</v>
      </c>
      <c r="C182" s="6" t="s">
        <v>372</v>
      </c>
      <c r="D182" s="6" t="s">
        <v>374</v>
      </c>
      <c r="E182" s="7">
        <v>34.299999999999997</v>
      </c>
      <c r="F182" s="7">
        <v>58</v>
      </c>
      <c r="G182" s="7">
        <v>23.700000000000003</v>
      </c>
      <c r="H182" s="7" t="s">
        <v>710</v>
      </c>
      <c r="I182" s="6" t="s">
        <v>701</v>
      </c>
      <c r="J182" s="6">
        <v>1</v>
      </c>
      <c r="K182" s="6">
        <v>1</v>
      </c>
    </row>
    <row r="183" spans="1:11" x14ac:dyDescent="0.2">
      <c r="A183" s="6">
        <v>5</v>
      </c>
      <c r="B183" s="6" t="s">
        <v>375</v>
      </c>
      <c r="C183" s="6" t="s">
        <v>374</v>
      </c>
      <c r="D183" s="6" t="s">
        <v>376</v>
      </c>
      <c r="E183" s="7">
        <v>58</v>
      </c>
      <c r="F183" s="7">
        <v>108.1</v>
      </c>
      <c r="G183" s="7">
        <v>50.099999999999994</v>
      </c>
      <c r="H183" s="7" t="s">
        <v>709</v>
      </c>
      <c r="I183" s="6" t="s">
        <v>699</v>
      </c>
      <c r="J183" s="6">
        <v>1</v>
      </c>
      <c r="K183" s="6">
        <v>1</v>
      </c>
    </row>
    <row r="184" spans="1:11" x14ac:dyDescent="0.2">
      <c r="A184" s="6">
        <v>5</v>
      </c>
      <c r="B184" s="6" t="s">
        <v>377</v>
      </c>
      <c r="C184" s="6" t="s">
        <v>376</v>
      </c>
      <c r="D184" s="6" t="s">
        <v>378</v>
      </c>
      <c r="E184" s="7">
        <v>108.1</v>
      </c>
      <c r="F184" s="7">
        <v>129.9</v>
      </c>
      <c r="G184" s="7">
        <v>21.800000000000011</v>
      </c>
      <c r="H184" s="7" t="s">
        <v>709</v>
      </c>
      <c r="I184" s="6" t="s">
        <v>699</v>
      </c>
      <c r="J184" s="6">
        <v>1</v>
      </c>
      <c r="K184" s="6">
        <v>1</v>
      </c>
    </row>
    <row r="185" spans="1:11" x14ac:dyDescent="0.2">
      <c r="A185" s="6">
        <v>5</v>
      </c>
      <c r="B185" s="6" t="s">
        <v>379</v>
      </c>
      <c r="C185" s="6" t="s">
        <v>378</v>
      </c>
      <c r="D185" s="6" t="s">
        <v>380</v>
      </c>
      <c r="E185" s="7">
        <v>129.9</v>
      </c>
      <c r="F185" s="7">
        <v>147.69999999999999</v>
      </c>
      <c r="G185" s="7">
        <v>17.799999999999983</v>
      </c>
      <c r="H185" s="7" t="s">
        <v>709</v>
      </c>
      <c r="I185" s="6" t="s">
        <v>699</v>
      </c>
      <c r="J185" s="6">
        <v>1</v>
      </c>
      <c r="K185" s="6">
        <v>1</v>
      </c>
    </row>
    <row r="186" spans="1:11" x14ac:dyDescent="0.2">
      <c r="A186" s="6">
        <v>5</v>
      </c>
      <c r="B186" s="6" t="s">
        <v>381</v>
      </c>
      <c r="C186" s="6" t="s">
        <v>380</v>
      </c>
      <c r="D186" s="6" t="s">
        <v>382</v>
      </c>
      <c r="E186" s="7">
        <v>147.69999999999999</v>
      </c>
      <c r="F186" s="7">
        <v>165.7</v>
      </c>
      <c r="G186" s="7">
        <v>18</v>
      </c>
      <c r="H186" s="7" t="s">
        <v>709</v>
      </c>
      <c r="I186" s="6" t="s">
        <v>699</v>
      </c>
      <c r="J186" s="6">
        <v>1</v>
      </c>
      <c r="K186" s="6">
        <v>1</v>
      </c>
    </row>
    <row r="187" spans="1:11" x14ac:dyDescent="0.2">
      <c r="A187" s="6">
        <v>5</v>
      </c>
      <c r="B187" s="6" t="s">
        <v>383</v>
      </c>
      <c r="C187" s="6" t="s">
        <v>382</v>
      </c>
      <c r="D187" s="6" t="s">
        <v>384</v>
      </c>
      <c r="E187" s="7">
        <v>165.7</v>
      </c>
      <c r="F187" s="7">
        <v>197.1</v>
      </c>
      <c r="G187" s="7">
        <v>31.400000000000006</v>
      </c>
      <c r="H187" s="7" t="s">
        <v>709</v>
      </c>
      <c r="I187" s="6" t="s">
        <v>699</v>
      </c>
      <c r="J187" s="6">
        <v>1</v>
      </c>
      <c r="K187" s="6">
        <v>1</v>
      </c>
    </row>
    <row r="188" spans="1:11" x14ac:dyDescent="0.2">
      <c r="A188" s="6">
        <v>5</v>
      </c>
      <c r="B188" s="6" t="s">
        <v>385</v>
      </c>
      <c r="C188" s="6" t="s">
        <v>384</v>
      </c>
      <c r="D188" s="6" t="s">
        <v>386</v>
      </c>
      <c r="E188" s="7">
        <v>197.1</v>
      </c>
      <c r="F188" s="7">
        <v>210.1</v>
      </c>
      <c r="G188" s="7">
        <v>13</v>
      </c>
      <c r="H188" s="7" t="s">
        <v>709</v>
      </c>
      <c r="I188" s="6" t="s">
        <v>699</v>
      </c>
      <c r="J188" s="6">
        <v>1</v>
      </c>
      <c r="K188" s="6">
        <v>1</v>
      </c>
    </row>
    <row r="189" spans="1:11" x14ac:dyDescent="0.2">
      <c r="A189" s="6">
        <v>5</v>
      </c>
      <c r="B189" s="6" t="s">
        <v>387</v>
      </c>
      <c r="C189" s="6" t="s">
        <v>386</v>
      </c>
      <c r="D189" s="6" t="s">
        <v>388</v>
      </c>
      <c r="E189" s="7">
        <v>210.1</v>
      </c>
      <c r="F189" s="7">
        <v>246.7</v>
      </c>
      <c r="G189" s="7">
        <v>36.599999999999994</v>
      </c>
      <c r="H189" s="7" t="s">
        <v>709</v>
      </c>
      <c r="I189" s="6" t="s">
        <v>699</v>
      </c>
      <c r="J189" s="6">
        <v>1</v>
      </c>
      <c r="K189" s="6">
        <v>1</v>
      </c>
    </row>
    <row r="190" spans="1:11" x14ac:dyDescent="0.2">
      <c r="A190" s="6">
        <v>5</v>
      </c>
      <c r="B190" s="6" t="s">
        <v>389</v>
      </c>
      <c r="C190" s="6" t="s">
        <v>390</v>
      </c>
      <c r="D190" s="6" t="s">
        <v>391</v>
      </c>
      <c r="E190" s="7">
        <v>353.4</v>
      </c>
      <c r="F190" s="7">
        <v>369.4</v>
      </c>
      <c r="G190" s="7">
        <v>16</v>
      </c>
      <c r="H190" s="7" t="s">
        <v>709</v>
      </c>
      <c r="I190" s="6" t="s">
        <v>701</v>
      </c>
      <c r="J190" s="6">
        <v>1</v>
      </c>
      <c r="K190" s="6">
        <v>1</v>
      </c>
    </row>
    <row r="191" spans="1:11" x14ac:dyDescent="0.2">
      <c r="A191" s="6">
        <v>5</v>
      </c>
      <c r="B191" s="6" t="s">
        <v>392</v>
      </c>
      <c r="C191" s="6" t="s">
        <v>391</v>
      </c>
      <c r="D191" s="6" t="s">
        <v>393</v>
      </c>
      <c r="E191" s="7">
        <v>369.4</v>
      </c>
      <c r="F191" s="7">
        <v>377.2</v>
      </c>
      <c r="G191" s="7">
        <v>7.8000000000000114</v>
      </c>
      <c r="H191" s="7" t="s">
        <v>709</v>
      </c>
      <c r="I191" s="6" t="s">
        <v>701</v>
      </c>
      <c r="J191" s="6">
        <v>1</v>
      </c>
      <c r="K191" s="6">
        <v>1</v>
      </c>
    </row>
    <row r="192" spans="1:11" x14ac:dyDescent="0.2">
      <c r="A192" s="6">
        <v>5</v>
      </c>
      <c r="B192" s="6" t="s">
        <v>394</v>
      </c>
      <c r="C192" s="6" t="s">
        <v>393</v>
      </c>
      <c r="D192" s="6" t="s">
        <v>395</v>
      </c>
      <c r="E192" s="7">
        <v>377.2</v>
      </c>
      <c r="F192" s="7">
        <v>401.3</v>
      </c>
      <c r="G192" s="7">
        <v>24.100000000000023</v>
      </c>
      <c r="H192" s="7" t="s">
        <v>709</v>
      </c>
      <c r="I192" s="6" t="s">
        <v>701</v>
      </c>
      <c r="J192" s="6">
        <v>1</v>
      </c>
      <c r="K192" s="6">
        <v>1</v>
      </c>
    </row>
    <row r="193" spans="1:11" x14ac:dyDescent="0.2">
      <c r="A193" s="6">
        <v>5</v>
      </c>
      <c r="B193" s="6" t="s">
        <v>396</v>
      </c>
      <c r="C193" s="6" t="s">
        <v>395</v>
      </c>
      <c r="D193" s="6" t="s">
        <v>397</v>
      </c>
      <c r="E193" s="7">
        <v>401.3</v>
      </c>
      <c r="F193" s="7">
        <v>402.5</v>
      </c>
      <c r="G193" s="7">
        <v>1.1999999999999886</v>
      </c>
      <c r="H193" s="7" t="s">
        <v>709</v>
      </c>
      <c r="I193" s="6" t="s">
        <v>701</v>
      </c>
      <c r="J193" s="6">
        <v>1</v>
      </c>
      <c r="K193" s="6">
        <v>1</v>
      </c>
    </row>
    <row r="194" spans="1:11" x14ac:dyDescent="0.2">
      <c r="A194" s="6">
        <v>5</v>
      </c>
      <c r="B194" s="6" t="s">
        <v>398</v>
      </c>
      <c r="C194" s="6" t="s">
        <v>397</v>
      </c>
      <c r="D194" s="6" t="s">
        <v>399</v>
      </c>
      <c r="E194" s="7">
        <v>402.5</v>
      </c>
      <c r="F194" s="7">
        <v>413</v>
      </c>
      <c r="G194" s="7">
        <v>10.5</v>
      </c>
      <c r="H194" s="7" t="s">
        <v>709</v>
      </c>
      <c r="I194" s="6" t="s">
        <v>701</v>
      </c>
      <c r="J194" s="6">
        <v>1</v>
      </c>
      <c r="K194" s="6">
        <v>1</v>
      </c>
    </row>
    <row r="195" spans="1:11" x14ac:dyDescent="0.2">
      <c r="A195" s="6">
        <v>5</v>
      </c>
      <c r="B195" s="6" t="s">
        <v>400</v>
      </c>
      <c r="C195" s="6" t="s">
        <v>399</v>
      </c>
      <c r="D195" s="6" t="s">
        <v>401</v>
      </c>
      <c r="E195" s="7">
        <v>413</v>
      </c>
      <c r="F195" s="7">
        <v>430.9</v>
      </c>
      <c r="G195" s="7">
        <v>17.899999999999977</v>
      </c>
      <c r="H195" s="7" t="s">
        <v>709</v>
      </c>
      <c r="I195" s="6" t="s">
        <v>701</v>
      </c>
      <c r="J195" s="6">
        <v>1</v>
      </c>
      <c r="K195" s="6">
        <v>1</v>
      </c>
    </row>
    <row r="196" spans="1:11" x14ac:dyDescent="0.2">
      <c r="A196" s="6">
        <v>5</v>
      </c>
      <c r="B196" s="6" t="s">
        <v>402</v>
      </c>
      <c r="C196" s="6" t="s">
        <v>401</v>
      </c>
      <c r="D196" s="6" t="s">
        <v>403</v>
      </c>
      <c r="E196" s="7">
        <v>430.9</v>
      </c>
      <c r="F196" s="7">
        <v>436.4</v>
      </c>
      <c r="G196" s="7">
        <v>5.5</v>
      </c>
      <c r="H196" s="7" t="s">
        <v>709</v>
      </c>
      <c r="I196" s="6" t="s">
        <v>701</v>
      </c>
      <c r="J196" s="6">
        <v>1</v>
      </c>
      <c r="K196" s="6">
        <v>1</v>
      </c>
    </row>
    <row r="197" spans="1:11" x14ac:dyDescent="0.2">
      <c r="A197" s="6">
        <v>5</v>
      </c>
      <c r="B197" s="6" t="s">
        <v>404</v>
      </c>
      <c r="C197" s="6" t="s">
        <v>403</v>
      </c>
      <c r="D197" s="6" t="s">
        <v>405</v>
      </c>
      <c r="E197" s="7">
        <v>436.4</v>
      </c>
      <c r="F197" s="7">
        <v>476.2</v>
      </c>
      <c r="G197" s="7">
        <v>39.800000000000011</v>
      </c>
      <c r="H197" s="7" t="s">
        <v>709</v>
      </c>
      <c r="I197" s="6" t="s">
        <v>699</v>
      </c>
      <c r="J197" s="6">
        <v>1</v>
      </c>
      <c r="K197" s="6">
        <v>1</v>
      </c>
    </row>
    <row r="198" spans="1:11" x14ac:dyDescent="0.2">
      <c r="A198" s="6">
        <v>5</v>
      </c>
      <c r="B198" s="6" t="s">
        <v>406</v>
      </c>
      <c r="C198" s="6" t="s">
        <v>405</v>
      </c>
      <c r="D198" s="6" t="s">
        <v>407</v>
      </c>
      <c r="E198" s="7">
        <v>476.2</v>
      </c>
      <c r="F198" s="7">
        <v>490.6</v>
      </c>
      <c r="G198" s="7">
        <v>14.400000000000034</v>
      </c>
      <c r="H198" s="7" t="s">
        <v>709</v>
      </c>
      <c r="I198" s="6" t="s">
        <v>699</v>
      </c>
      <c r="J198" s="6">
        <v>1</v>
      </c>
      <c r="K198" s="6">
        <v>1</v>
      </c>
    </row>
    <row r="199" spans="1:11" x14ac:dyDescent="0.2">
      <c r="A199" s="6">
        <v>5</v>
      </c>
      <c r="B199" s="6" t="s">
        <v>408</v>
      </c>
      <c r="C199" s="6" t="s">
        <v>407</v>
      </c>
      <c r="D199" s="6" t="s">
        <v>409</v>
      </c>
      <c r="E199" s="7">
        <v>490.6</v>
      </c>
      <c r="F199" s="7">
        <v>521.70000000000005</v>
      </c>
      <c r="G199" s="7">
        <v>31.100000000000023</v>
      </c>
      <c r="H199" s="7" t="s">
        <v>709</v>
      </c>
      <c r="I199" s="6" t="s">
        <v>699</v>
      </c>
      <c r="J199" s="6">
        <v>1</v>
      </c>
      <c r="K199" s="6">
        <v>1</v>
      </c>
    </row>
    <row r="200" spans="1:11" x14ac:dyDescent="0.2">
      <c r="A200" s="6">
        <v>5</v>
      </c>
      <c r="B200" s="6" t="s">
        <v>410</v>
      </c>
      <c r="C200" s="6" t="s">
        <v>409</v>
      </c>
      <c r="D200" s="6" t="s">
        <v>411</v>
      </c>
      <c r="E200" s="7">
        <v>521.70000000000005</v>
      </c>
      <c r="F200" s="7">
        <v>541.1</v>
      </c>
      <c r="G200" s="7">
        <v>19.399999999999977</v>
      </c>
      <c r="H200" s="7" t="s">
        <v>709</v>
      </c>
      <c r="I200" s="6" t="s">
        <v>699</v>
      </c>
      <c r="J200" s="6">
        <v>1</v>
      </c>
      <c r="K200" s="6">
        <v>1</v>
      </c>
    </row>
    <row r="201" spans="1:11" x14ac:dyDescent="0.2">
      <c r="A201" s="6">
        <v>5</v>
      </c>
      <c r="B201" s="6" t="s">
        <v>412</v>
      </c>
      <c r="C201" s="6" t="s">
        <v>411</v>
      </c>
      <c r="D201" s="6" t="s">
        <v>413</v>
      </c>
      <c r="E201" s="7">
        <v>541.1</v>
      </c>
      <c r="F201" s="7">
        <v>564.4</v>
      </c>
      <c r="G201" s="7">
        <v>23.299999999999955</v>
      </c>
      <c r="H201" s="7" t="s">
        <v>709</v>
      </c>
      <c r="I201" s="6" t="s">
        <v>699</v>
      </c>
      <c r="J201" s="6">
        <v>1</v>
      </c>
      <c r="K201" s="6">
        <v>1</v>
      </c>
    </row>
    <row r="202" spans="1:11" x14ac:dyDescent="0.2">
      <c r="A202" s="6">
        <v>5</v>
      </c>
      <c r="B202" s="6" t="s">
        <v>414</v>
      </c>
      <c r="C202" s="6" t="s">
        <v>413</v>
      </c>
      <c r="D202" s="6" t="s">
        <v>415</v>
      </c>
      <c r="E202" s="7">
        <v>564.4</v>
      </c>
      <c r="F202" s="7">
        <v>576.9</v>
      </c>
      <c r="G202" s="7">
        <v>12.5</v>
      </c>
      <c r="H202" s="7" t="s">
        <v>709</v>
      </c>
      <c r="I202" s="6" t="s">
        <v>699</v>
      </c>
      <c r="J202" s="6">
        <v>1</v>
      </c>
      <c r="K202" s="6">
        <v>1</v>
      </c>
    </row>
    <row r="203" spans="1:11" x14ac:dyDescent="0.2">
      <c r="A203" s="6">
        <v>5</v>
      </c>
      <c r="B203" s="6" t="s">
        <v>416</v>
      </c>
      <c r="C203" s="6" t="s">
        <v>415</v>
      </c>
      <c r="D203" s="6" t="s">
        <v>417</v>
      </c>
      <c r="E203" s="7">
        <v>576.9</v>
      </c>
      <c r="F203" s="7">
        <v>588</v>
      </c>
      <c r="G203" s="7">
        <v>11.100000000000023</v>
      </c>
      <c r="H203" s="7" t="s">
        <v>709</v>
      </c>
      <c r="I203" s="6" t="s">
        <v>699</v>
      </c>
      <c r="J203" s="6">
        <v>1</v>
      </c>
      <c r="K203" s="6">
        <v>1</v>
      </c>
    </row>
    <row r="204" spans="1:11" x14ac:dyDescent="0.2">
      <c r="A204" s="6">
        <v>5</v>
      </c>
      <c r="B204" s="6" t="s">
        <v>418</v>
      </c>
      <c r="C204" s="6" t="s">
        <v>417</v>
      </c>
      <c r="D204" s="6" t="s">
        <v>419</v>
      </c>
      <c r="E204" s="7">
        <v>588</v>
      </c>
      <c r="F204" s="7">
        <v>628.9</v>
      </c>
      <c r="G204" s="7">
        <v>40.899999999999977</v>
      </c>
      <c r="H204" s="7" t="s">
        <v>709</v>
      </c>
      <c r="I204" s="6" t="s">
        <v>699</v>
      </c>
      <c r="J204" s="6">
        <v>1</v>
      </c>
      <c r="K204" s="6">
        <v>1</v>
      </c>
    </row>
    <row r="205" spans="1:11" x14ac:dyDescent="0.2">
      <c r="A205" s="6">
        <v>5</v>
      </c>
      <c r="B205" s="6" t="s">
        <v>420</v>
      </c>
      <c r="C205" s="6" t="s">
        <v>419</v>
      </c>
      <c r="D205" s="6" t="s">
        <v>421</v>
      </c>
      <c r="E205" s="7">
        <v>628.9</v>
      </c>
      <c r="F205" s="7">
        <v>675.8</v>
      </c>
      <c r="G205" s="7">
        <v>46.899999999999977</v>
      </c>
      <c r="H205" s="7" t="s">
        <v>709</v>
      </c>
      <c r="I205" s="6" t="s">
        <v>699</v>
      </c>
      <c r="J205" s="6">
        <v>1</v>
      </c>
      <c r="K205" s="6">
        <v>1</v>
      </c>
    </row>
    <row r="206" spans="1:11" x14ac:dyDescent="0.2">
      <c r="A206" s="6">
        <v>5</v>
      </c>
      <c r="B206" s="6" t="s">
        <v>422</v>
      </c>
      <c r="C206" s="6" t="s">
        <v>421</v>
      </c>
      <c r="D206" s="6" t="s">
        <v>423</v>
      </c>
      <c r="E206" s="7">
        <v>675.8</v>
      </c>
      <c r="F206" s="7">
        <v>685.6</v>
      </c>
      <c r="G206" s="7">
        <v>9.8000000000000682</v>
      </c>
      <c r="H206" s="7" t="s">
        <v>709</v>
      </c>
      <c r="I206" s="6" t="s">
        <v>699</v>
      </c>
      <c r="J206" s="6">
        <v>1</v>
      </c>
      <c r="K206" s="6">
        <v>1</v>
      </c>
    </row>
    <row r="207" spans="1:11" x14ac:dyDescent="0.2">
      <c r="A207" s="6">
        <v>5</v>
      </c>
      <c r="B207" s="6" t="s">
        <v>424</v>
      </c>
      <c r="C207" s="6" t="s">
        <v>423</v>
      </c>
      <c r="D207" s="6" t="s">
        <v>425</v>
      </c>
      <c r="E207" s="7">
        <v>685.6</v>
      </c>
      <c r="F207" s="7">
        <v>727.1</v>
      </c>
      <c r="G207" s="7">
        <v>41.5</v>
      </c>
      <c r="H207" s="7" t="s">
        <v>709</v>
      </c>
      <c r="I207" s="6" t="s">
        <v>699</v>
      </c>
      <c r="J207" s="6">
        <v>1</v>
      </c>
      <c r="K207" s="6">
        <v>1</v>
      </c>
    </row>
    <row r="208" spans="1:11" x14ac:dyDescent="0.2">
      <c r="A208" s="6">
        <v>5</v>
      </c>
      <c r="B208" s="6" t="s">
        <v>426</v>
      </c>
      <c r="C208" s="6" t="s">
        <v>425</v>
      </c>
      <c r="D208" s="6" t="s">
        <v>427</v>
      </c>
      <c r="E208" s="7">
        <v>727.1</v>
      </c>
      <c r="F208" s="7">
        <v>746</v>
      </c>
      <c r="G208" s="7">
        <v>18.899999999999977</v>
      </c>
      <c r="H208" s="7" t="s">
        <v>709</v>
      </c>
      <c r="I208" s="6" t="s">
        <v>699</v>
      </c>
      <c r="J208" s="6">
        <v>1</v>
      </c>
      <c r="K208" s="6">
        <v>1</v>
      </c>
    </row>
    <row r="209" spans="1:11" x14ac:dyDescent="0.2">
      <c r="A209" s="6">
        <v>5</v>
      </c>
      <c r="B209" s="6" t="s">
        <v>428</v>
      </c>
      <c r="C209" s="6" t="s">
        <v>427</v>
      </c>
      <c r="D209" s="6" t="s">
        <v>429</v>
      </c>
      <c r="E209" s="7">
        <v>746</v>
      </c>
      <c r="F209" s="7">
        <v>763.1</v>
      </c>
      <c r="G209" s="7">
        <v>17.100000000000023</v>
      </c>
      <c r="H209" s="7" t="s">
        <v>709</v>
      </c>
      <c r="I209" s="6" t="s">
        <v>699</v>
      </c>
      <c r="J209" s="6">
        <v>1</v>
      </c>
      <c r="K209" s="6">
        <v>1</v>
      </c>
    </row>
    <row r="210" spans="1:11" x14ac:dyDescent="0.2">
      <c r="A210" s="6">
        <v>5</v>
      </c>
      <c r="B210" s="6" t="s">
        <v>430</v>
      </c>
      <c r="C210" s="6" t="s">
        <v>429</v>
      </c>
      <c r="D210" s="6" t="s">
        <v>431</v>
      </c>
      <c r="E210" s="7">
        <v>763.1</v>
      </c>
      <c r="F210" s="7">
        <v>792.8</v>
      </c>
      <c r="G210" s="7">
        <v>29.699999999999932</v>
      </c>
      <c r="H210" s="7" t="s">
        <v>709</v>
      </c>
      <c r="I210" s="6" t="s">
        <v>699</v>
      </c>
      <c r="J210" s="6">
        <v>1</v>
      </c>
      <c r="K210" s="6">
        <v>1</v>
      </c>
    </row>
    <row r="211" spans="1:11" x14ac:dyDescent="0.2">
      <c r="A211" s="6">
        <v>5</v>
      </c>
      <c r="B211" s="6" t="s">
        <v>432</v>
      </c>
      <c r="C211" s="6" t="s">
        <v>431</v>
      </c>
      <c r="D211" s="6" t="s">
        <v>433</v>
      </c>
      <c r="E211" s="7">
        <v>792.8</v>
      </c>
      <c r="F211" s="7">
        <v>797</v>
      </c>
      <c r="G211" s="7">
        <v>4.2000000000000455</v>
      </c>
      <c r="H211" s="7" t="s">
        <v>709</v>
      </c>
      <c r="I211" s="6" t="s">
        <v>701</v>
      </c>
      <c r="J211" s="6">
        <v>1</v>
      </c>
      <c r="K211" s="6">
        <v>1</v>
      </c>
    </row>
    <row r="212" spans="1:11" x14ac:dyDescent="0.2">
      <c r="A212" s="6">
        <v>5</v>
      </c>
      <c r="B212" s="6" t="s">
        <v>434</v>
      </c>
      <c r="C212" s="6" t="s">
        <v>435</v>
      </c>
      <c r="D212" s="6" t="s">
        <v>436</v>
      </c>
      <c r="E212" s="7">
        <v>803.3</v>
      </c>
      <c r="F212" s="7">
        <v>871</v>
      </c>
      <c r="G212" s="7">
        <v>67.700000000000045</v>
      </c>
      <c r="H212" s="7" t="s">
        <v>709</v>
      </c>
      <c r="I212" s="6" t="s">
        <v>699</v>
      </c>
      <c r="J212" s="6">
        <v>1</v>
      </c>
      <c r="K212" s="6">
        <v>1</v>
      </c>
    </row>
    <row r="213" spans="1:11" x14ac:dyDescent="0.2">
      <c r="A213" s="6">
        <v>5</v>
      </c>
      <c r="B213" s="6" t="s">
        <v>437</v>
      </c>
      <c r="C213" s="6" t="s">
        <v>436</v>
      </c>
      <c r="D213" s="6" t="s">
        <v>438</v>
      </c>
      <c r="E213" s="7">
        <v>871</v>
      </c>
      <c r="F213" s="7">
        <v>893</v>
      </c>
      <c r="G213" s="7">
        <v>22</v>
      </c>
      <c r="H213" s="7" t="s">
        <v>709</v>
      </c>
      <c r="I213" s="6" t="s">
        <v>699</v>
      </c>
      <c r="J213" s="6">
        <v>1</v>
      </c>
      <c r="K213" s="6">
        <v>1</v>
      </c>
    </row>
    <row r="214" spans="1:11" x14ac:dyDescent="0.2">
      <c r="A214" s="6">
        <v>5</v>
      </c>
      <c r="B214" s="6" t="s">
        <v>439</v>
      </c>
      <c r="C214" s="6" t="s">
        <v>438</v>
      </c>
      <c r="D214" s="6" t="s">
        <v>440</v>
      </c>
      <c r="E214" s="7">
        <v>893</v>
      </c>
      <c r="F214" s="7">
        <v>906</v>
      </c>
      <c r="G214" s="7">
        <v>13</v>
      </c>
      <c r="H214" s="7" t="s">
        <v>709</v>
      </c>
      <c r="I214" s="6" t="s">
        <v>699</v>
      </c>
      <c r="J214" s="6">
        <v>1</v>
      </c>
      <c r="K214" s="6">
        <v>1</v>
      </c>
    </row>
    <row r="215" spans="1:11" x14ac:dyDescent="0.2">
      <c r="A215" s="6">
        <v>6</v>
      </c>
      <c r="B215" s="6" t="s">
        <v>441</v>
      </c>
      <c r="C215" s="6" t="s">
        <v>442</v>
      </c>
      <c r="D215" s="6" t="s">
        <v>443</v>
      </c>
      <c r="E215" s="7">
        <v>0</v>
      </c>
      <c r="F215" s="7">
        <v>6.7</v>
      </c>
      <c r="G215" s="7">
        <v>6.7</v>
      </c>
      <c r="H215" s="7" t="s">
        <v>709</v>
      </c>
      <c r="I215" s="6" t="s">
        <v>699</v>
      </c>
      <c r="J215" s="6">
        <v>1</v>
      </c>
      <c r="K215" s="6">
        <v>1</v>
      </c>
    </row>
    <row r="216" spans="1:11" x14ac:dyDescent="0.2">
      <c r="A216" s="6">
        <v>6</v>
      </c>
      <c r="B216" s="6" t="s">
        <v>444</v>
      </c>
      <c r="C216" s="6" t="s">
        <v>443</v>
      </c>
      <c r="D216" s="6" t="s">
        <v>445</v>
      </c>
      <c r="E216" s="7">
        <v>6.7</v>
      </c>
      <c r="F216" s="7">
        <v>13.7</v>
      </c>
      <c r="G216" s="7">
        <v>6.9999999999999991</v>
      </c>
      <c r="H216" s="7" t="s">
        <v>709</v>
      </c>
      <c r="I216" s="6" t="s">
        <v>699</v>
      </c>
      <c r="J216" s="6">
        <v>1</v>
      </c>
      <c r="K216" s="6">
        <v>1</v>
      </c>
    </row>
    <row r="217" spans="1:11" x14ac:dyDescent="0.2">
      <c r="A217" s="6">
        <v>6</v>
      </c>
      <c r="B217" s="6" t="s">
        <v>446</v>
      </c>
      <c r="C217" s="6" t="s">
        <v>445</v>
      </c>
      <c r="D217" s="6" t="s">
        <v>447</v>
      </c>
      <c r="E217" s="7">
        <v>13.7</v>
      </c>
      <c r="F217" s="7">
        <v>20.2</v>
      </c>
      <c r="G217" s="7">
        <v>6.5</v>
      </c>
      <c r="H217" s="7" t="s">
        <v>709</v>
      </c>
      <c r="I217" s="6" t="s">
        <v>699</v>
      </c>
      <c r="J217" s="6">
        <v>1</v>
      </c>
      <c r="K217" s="8">
        <f>1-(2.55/G217)</f>
        <v>0.60769230769230775</v>
      </c>
    </row>
    <row r="218" spans="1:11" x14ac:dyDescent="0.2">
      <c r="A218" s="6">
        <v>6</v>
      </c>
      <c r="B218" s="6" t="s">
        <v>448</v>
      </c>
      <c r="C218" s="6" t="s">
        <v>447</v>
      </c>
      <c r="D218" s="6" t="s">
        <v>449</v>
      </c>
      <c r="E218" s="7">
        <v>20.2</v>
      </c>
      <c r="F218" s="7">
        <v>40.4</v>
      </c>
      <c r="G218" s="7">
        <v>20.2</v>
      </c>
      <c r="H218" s="7" t="s">
        <v>709</v>
      </c>
      <c r="I218" s="6" t="s">
        <v>699</v>
      </c>
      <c r="J218" s="6">
        <v>1</v>
      </c>
      <c r="K218" s="8">
        <f>1-(2.2/G218)</f>
        <v>0.8910891089108911</v>
      </c>
    </row>
    <row r="219" spans="1:11" x14ac:dyDescent="0.2">
      <c r="A219" s="6">
        <v>6</v>
      </c>
      <c r="B219" s="6" t="s">
        <v>450</v>
      </c>
      <c r="C219" s="6" t="s">
        <v>449</v>
      </c>
      <c r="D219" s="6" t="s">
        <v>451</v>
      </c>
      <c r="E219" s="7">
        <v>40.4</v>
      </c>
      <c r="F219" s="7">
        <v>78.400000000000006</v>
      </c>
      <c r="G219" s="7">
        <v>38.000000000000007</v>
      </c>
      <c r="H219" s="7" t="s">
        <v>709</v>
      </c>
      <c r="I219" s="6" t="s">
        <v>699</v>
      </c>
      <c r="J219" s="6">
        <v>1</v>
      </c>
      <c r="K219" s="6">
        <v>1</v>
      </c>
    </row>
    <row r="220" spans="1:11" x14ac:dyDescent="0.2">
      <c r="A220" s="6">
        <v>6</v>
      </c>
      <c r="B220" s="6" t="s">
        <v>452</v>
      </c>
      <c r="C220" s="6" t="s">
        <v>451</v>
      </c>
      <c r="D220" s="6" t="s">
        <v>453</v>
      </c>
      <c r="E220" s="7">
        <v>78.400000000000006</v>
      </c>
      <c r="F220" s="7">
        <v>104.3</v>
      </c>
      <c r="G220" s="7">
        <v>25.899999999999991</v>
      </c>
      <c r="H220" s="7" t="s">
        <v>709</v>
      </c>
      <c r="I220" s="6" t="s">
        <v>699</v>
      </c>
      <c r="J220" s="6">
        <v>1</v>
      </c>
      <c r="K220" s="6">
        <v>1</v>
      </c>
    </row>
    <row r="221" spans="1:11" x14ac:dyDescent="0.2">
      <c r="A221" s="6">
        <v>6</v>
      </c>
      <c r="B221" s="6" t="s">
        <v>454</v>
      </c>
      <c r="C221" s="6" t="s">
        <v>453</v>
      </c>
      <c r="D221" s="6" t="s">
        <v>455</v>
      </c>
      <c r="E221" s="7">
        <v>104.3</v>
      </c>
      <c r="F221" s="7">
        <v>118.3</v>
      </c>
      <c r="G221" s="7">
        <v>14</v>
      </c>
      <c r="H221" s="7" t="s">
        <v>709</v>
      </c>
      <c r="I221" s="6" t="s">
        <v>699</v>
      </c>
      <c r="J221" s="6">
        <v>1</v>
      </c>
      <c r="K221" s="6">
        <v>1</v>
      </c>
    </row>
    <row r="222" spans="1:11" x14ac:dyDescent="0.2">
      <c r="A222" s="6">
        <v>6</v>
      </c>
      <c r="B222" s="6" t="s">
        <v>456</v>
      </c>
      <c r="C222" s="6" t="s">
        <v>455</v>
      </c>
      <c r="D222" s="6" t="s">
        <v>457</v>
      </c>
      <c r="E222" s="7">
        <v>118.3</v>
      </c>
      <c r="F222" s="7">
        <v>124.8</v>
      </c>
      <c r="G222" s="7">
        <v>6.5</v>
      </c>
      <c r="H222" s="7" t="s">
        <v>709</v>
      </c>
      <c r="I222" s="6" t="s">
        <v>699</v>
      </c>
      <c r="J222" s="6">
        <v>1</v>
      </c>
      <c r="K222" s="6">
        <v>1</v>
      </c>
    </row>
    <row r="223" spans="1:11" x14ac:dyDescent="0.2">
      <c r="A223" s="6">
        <v>6</v>
      </c>
      <c r="B223" s="6" t="s">
        <v>458</v>
      </c>
      <c r="C223" s="6" t="s">
        <v>457</v>
      </c>
      <c r="D223" s="6" t="s">
        <v>459</v>
      </c>
      <c r="E223" s="7">
        <v>124.8</v>
      </c>
      <c r="F223" s="7">
        <v>127.2</v>
      </c>
      <c r="G223" s="7">
        <v>2.4000000000000057</v>
      </c>
      <c r="H223" s="7" t="s">
        <v>709</v>
      </c>
      <c r="I223" s="6" t="s">
        <v>699</v>
      </c>
      <c r="J223" s="6">
        <v>1</v>
      </c>
      <c r="K223" s="6">
        <v>1</v>
      </c>
    </row>
    <row r="224" spans="1:11" x14ac:dyDescent="0.2">
      <c r="A224" s="6">
        <v>6</v>
      </c>
      <c r="B224" s="6" t="s">
        <v>460</v>
      </c>
      <c r="C224" s="6" t="s">
        <v>459</v>
      </c>
      <c r="D224" s="6" t="s">
        <v>461</v>
      </c>
      <c r="E224" s="7">
        <v>127.2</v>
      </c>
      <c r="F224" s="7">
        <v>138.30000000000001</v>
      </c>
      <c r="G224" s="7">
        <v>11.100000000000009</v>
      </c>
      <c r="H224" s="7" t="s">
        <v>709</v>
      </c>
      <c r="I224" s="6" t="s">
        <v>699</v>
      </c>
      <c r="J224" s="6">
        <v>1</v>
      </c>
      <c r="K224" s="6">
        <v>1</v>
      </c>
    </row>
    <row r="225" spans="1:11" x14ac:dyDescent="0.2">
      <c r="A225" s="6">
        <v>6</v>
      </c>
      <c r="B225" s="6" t="s">
        <v>462</v>
      </c>
      <c r="C225" s="6" t="s">
        <v>461</v>
      </c>
      <c r="D225" s="6" t="s">
        <v>463</v>
      </c>
      <c r="E225" s="7">
        <v>138.30000000000001</v>
      </c>
      <c r="F225" s="7">
        <v>171.5</v>
      </c>
      <c r="G225" s="7">
        <v>33.199999999999989</v>
      </c>
      <c r="H225" s="7" t="s">
        <v>709</v>
      </c>
      <c r="I225" s="6" t="s">
        <v>699</v>
      </c>
      <c r="J225" s="6">
        <v>1</v>
      </c>
      <c r="K225" s="6">
        <v>1</v>
      </c>
    </row>
    <row r="226" spans="1:11" x14ac:dyDescent="0.2">
      <c r="A226" s="6">
        <v>6</v>
      </c>
      <c r="B226" s="6" t="s">
        <v>464</v>
      </c>
      <c r="C226" s="6" t="s">
        <v>463</v>
      </c>
      <c r="D226" s="6" t="s">
        <v>465</v>
      </c>
      <c r="E226" s="7">
        <v>171.5</v>
      </c>
      <c r="F226" s="7">
        <v>182</v>
      </c>
      <c r="G226" s="7">
        <v>10.5</v>
      </c>
      <c r="H226" s="7" t="s">
        <v>709</v>
      </c>
      <c r="I226" s="6" t="s">
        <v>699</v>
      </c>
      <c r="J226" s="6">
        <v>1</v>
      </c>
      <c r="K226" s="6">
        <v>1</v>
      </c>
    </row>
    <row r="227" spans="1:11" x14ac:dyDescent="0.2">
      <c r="A227" s="6">
        <v>6</v>
      </c>
      <c r="B227" s="6" t="s">
        <v>466</v>
      </c>
      <c r="C227" s="6" t="s">
        <v>465</v>
      </c>
      <c r="D227" s="6" t="s">
        <v>467</v>
      </c>
      <c r="E227" s="7">
        <v>182</v>
      </c>
      <c r="F227" s="7">
        <v>208.9</v>
      </c>
      <c r="G227" s="7">
        <v>26.900000000000006</v>
      </c>
      <c r="H227" s="7" t="s">
        <v>709</v>
      </c>
      <c r="I227" s="6" t="s">
        <v>699</v>
      </c>
      <c r="J227" s="6">
        <v>1</v>
      </c>
      <c r="K227" s="8">
        <f>1-(1/G227)</f>
        <v>0.96282527881040891</v>
      </c>
    </row>
    <row r="228" spans="1:11" x14ac:dyDescent="0.2">
      <c r="A228" s="6">
        <v>6</v>
      </c>
      <c r="B228" s="6" t="s">
        <v>468</v>
      </c>
      <c r="C228" s="6" t="s">
        <v>467</v>
      </c>
      <c r="D228" s="6" t="s">
        <v>469</v>
      </c>
      <c r="E228" s="7">
        <v>208.9</v>
      </c>
      <c r="F228" s="7">
        <v>225.4</v>
      </c>
      <c r="G228" s="7">
        <v>16.5</v>
      </c>
      <c r="H228" s="7" t="s">
        <v>709</v>
      </c>
      <c r="I228" s="6" t="s">
        <v>699</v>
      </c>
      <c r="J228" s="6">
        <v>1</v>
      </c>
      <c r="K228" s="8">
        <f>1-(6.5/G228)</f>
        <v>0.60606060606060608</v>
      </c>
    </row>
    <row r="229" spans="1:11" x14ac:dyDescent="0.2">
      <c r="A229" s="6">
        <v>6</v>
      </c>
      <c r="B229" s="6" t="s">
        <v>470</v>
      </c>
      <c r="C229" s="6" t="s">
        <v>469</v>
      </c>
      <c r="D229" s="6" t="s">
        <v>471</v>
      </c>
      <c r="E229" s="7">
        <v>225.4</v>
      </c>
      <c r="F229" s="7">
        <v>252.4</v>
      </c>
      <c r="G229" s="7">
        <v>27</v>
      </c>
      <c r="H229" s="7" t="s">
        <v>709</v>
      </c>
      <c r="I229" s="6" t="s">
        <v>699</v>
      </c>
      <c r="J229" s="6">
        <v>1</v>
      </c>
      <c r="K229" s="6">
        <v>1</v>
      </c>
    </row>
    <row r="230" spans="1:11" x14ac:dyDescent="0.2">
      <c r="A230" s="6">
        <v>6</v>
      </c>
      <c r="B230" s="6" t="s">
        <v>472</v>
      </c>
      <c r="C230" s="6" t="s">
        <v>471</v>
      </c>
      <c r="D230" s="6" t="s">
        <v>473</v>
      </c>
      <c r="E230" s="7">
        <v>252.4</v>
      </c>
      <c r="F230" s="7">
        <v>255.9</v>
      </c>
      <c r="G230" s="7">
        <v>3.5</v>
      </c>
      <c r="H230" s="7" t="s">
        <v>709</v>
      </c>
      <c r="I230" s="6" t="s">
        <v>701</v>
      </c>
      <c r="J230" s="6">
        <v>1</v>
      </c>
      <c r="K230" s="6">
        <v>1</v>
      </c>
    </row>
    <row r="231" spans="1:11" x14ac:dyDescent="0.2">
      <c r="A231" s="6">
        <v>6</v>
      </c>
      <c r="B231" s="6" t="s">
        <v>474</v>
      </c>
      <c r="C231" s="6" t="s">
        <v>473</v>
      </c>
      <c r="D231" s="6" t="s">
        <v>475</v>
      </c>
      <c r="E231" s="7">
        <v>255.9</v>
      </c>
      <c r="F231" s="7">
        <v>258.2</v>
      </c>
      <c r="G231" s="7">
        <v>2.2999999999999829</v>
      </c>
      <c r="H231" s="7" t="s">
        <v>709</v>
      </c>
      <c r="I231" s="6" t="s">
        <v>701</v>
      </c>
      <c r="J231" s="6">
        <v>1</v>
      </c>
      <c r="K231" s="6">
        <v>1</v>
      </c>
    </row>
    <row r="232" spans="1:11" x14ac:dyDescent="0.2">
      <c r="A232" s="6">
        <v>6</v>
      </c>
      <c r="B232" s="6" t="s">
        <v>476</v>
      </c>
      <c r="C232" s="6" t="s">
        <v>475</v>
      </c>
      <c r="D232" s="6" t="s">
        <v>477</v>
      </c>
      <c r="E232" s="7">
        <v>258.2</v>
      </c>
      <c r="F232" s="7">
        <v>265</v>
      </c>
      <c r="G232" s="7">
        <v>6.8000000000000114</v>
      </c>
      <c r="H232" s="7" t="s">
        <v>709</v>
      </c>
      <c r="I232" s="6" t="s">
        <v>701</v>
      </c>
      <c r="J232" s="6">
        <v>1</v>
      </c>
      <c r="K232" s="6">
        <v>1</v>
      </c>
    </row>
    <row r="233" spans="1:11" x14ac:dyDescent="0.2">
      <c r="A233" s="6">
        <v>6</v>
      </c>
      <c r="B233" s="6" t="s">
        <v>478</v>
      </c>
      <c r="C233" s="6" t="s">
        <v>477</v>
      </c>
      <c r="D233" s="6" t="s">
        <v>479</v>
      </c>
      <c r="E233" s="7">
        <v>265</v>
      </c>
      <c r="F233" s="7">
        <v>270.3</v>
      </c>
      <c r="G233" s="7">
        <v>5.3000000000000114</v>
      </c>
      <c r="H233" s="7" t="s">
        <v>709</v>
      </c>
      <c r="I233" s="6" t="s">
        <v>701</v>
      </c>
      <c r="J233" s="6">
        <v>1</v>
      </c>
      <c r="K233" s="6">
        <v>1</v>
      </c>
    </row>
    <row r="234" spans="1:11" x14ac:dyDescent="0.2">
      <c r="A234" s="6">
        <v>6</v>
      </c>
      <c r="B234" s="6" t="s">
        <v>480</v>
      </c>
      <c r="C234" s="6" t="s">
        <v>479</v>
      </c>
      <c r="D234" s="6" t="s">
        <v>481</v>
      </c>
      <c r="E234" s="7">
        <v>270.3</v>
      </c>
      <c r="F234" s="7">
        <v>272.39999999999998</v>
      </c>
      <c r="G234" s="7">
        <v>2.0999999999999659</v>
      </c>
      <c r="H234" s="7" t="s">
        <v>710</v>
      </c>
      <c r="I234" s="6" t="s">
        <v>701</v>
      </c>
      <c r="J234" s="6">
        <v>1</v>
      </c>
      <c r="K234" s="6">
        <v>1</v>
      </c>
    </row>
    <row r="235" spans="1:11" x14ac:dyDescent="0.2">
      <c r="A235" s="6">
        <v>6</v>
      </c>
      <c r="B235" s="6" t="s">
        <v>482</v>
      </c>
      <c r="C235" s="6" t="s">
        <v>481</v>
      </c>
      <c r="D235" s="6" t="s">
        <v>483</v>
      </c>
      <c r="E235" s="7">
        <v>272.39999999999998</v>
      </c>
      <c r="F235" s="7">
        <v>280.8</v>
      </c>
      <c r="G235" s="7">
        <v>8.4000000000000341</v>
      </c>
      <c r="H235" s="7" t="s">
        <v>710</v>
      </c>
      <c r="I235" s="6" t="s">
        <v>701</v>
      </c>
      <c r="J235" s="6">
        <v>1</v>
      </c>
      <c r="K235" s="8">
        <f>1-(2.3/G235)</f>
        <v>0.72619047619047739</v>
      </c>
    </row>
    <row r="236" spans="1:11" x14ac:dyDescent="0.2">
      <c r="A236" s="6">
        <v>6</v>
      </c>
      <c r="B236" s="6" t="s">
        <v>484</v>
      </c>
      <c r="C236" s="6" t="s">
        <v>483</v>
      </c>
      <c r="D236" s="6" t="s">
        <v>485</v>
      </c>
      <c r="E236" s="7">
        <v>280.8</v>
      </c>
      <c r="F236" s="7">
        <v>281</v>
      </c>
      <c r="G236" s="7">
        <v>0.19999999999998863</v>
      </c>
      <c r="H236" s="7" t="s">
        <v>710</v>
      </c>
      <c r="I236" s="6" t="s">
        <v>701</v>
      </c>
      <c r="J236" s="6">
        <v>1</v>
      </c>
      <c r="K236" s="6">
        <v>1</v>
      </c>
    </row>
    <row r="237" spans="1:11" x14ac:dyDescent="0.2">
      <c r="A237" s="6">
        <v>6</v>
      </c>
      <c r="B237" s="6" t="s">
        <v>486</v>
      </c>
      <c r="C237" s="6" t="s">
        <v>485</v>
      </c>
      <c r="D237" s="6" t="s">
        <v>487</v>
      </c>
      <c r="E237" s="7">
        <v>281</v>
      </c>
      <c r="F237" s="7">
        <v>288.60000000000002</v>
      </c>
      <c r="G237" s="7">
        <v>7.6000000000000227</v>
      </c>
      <c r="H237" s="7" t="s">
        <v>710</v>
      </c>
      <c r="I237" s="6" t="s">
        <v>699</v>
      </c>
      <c r="J237" s="6">
        <v>1</v>
      </c>
      <c r="K237" s="6">
        <v>1</v>
      </c>
    </row>
    <row r="238" spans="1:11" x14ac:dyDescent="0.2">
      <c r="A238" s="6">
        <v>6</v>
      </c>
      <c r="B238" s="6" t="s">
        <v>488</v>
      </c>
      <c r="C238" s="6" t="s">
        <v>487</v>
      </c>
      <c r="D238" s="6" t="s">
        <v>489</v>
      </c>
      <c r="E238" s="7">
        <v>288.60000000000002</v>
      </c>
      <c r="F238" s="7">
        <v>290.8</v>
      </c>
      <c r="G238" s="7">
        <v>2.1999999999999886</v>
      </c>
      <c r="H238" s="7" t="s">
        <v>709</v>
      </c>
      <c r="I238" s="6" t="s">
        <v>699</v>
      </c>
      <c r="J238" s="6">
        <v>1</v>
      </c>
      <c r="K238" s="6">
        <v>1</v>
      </c>
    </row>
    <row r="239" spans="1:11" x14ac:dyDescent="0.2">
      <c r="A239" s="6">
        <v>6</v>
      </c>
      <c r="B239" s="6" t="s">
        <v>490</v>
      </c>
      <c r="C239" s="6" t="s">
        <v>489</v>
      </c>
      <c r="D239" s="6" t="s">
        <v>491</v>
      </c>
      <c r="E239" s="7">
        <v>290.8</v>
      </c>
      <c r="F239" s="7">
        <v>295</v>
      </c>
      <c r="G239" s="7">
        <v>4.1999999999999886</v>
      </c>
      <c r="H239" s="7" t="s">
        <v>709</v>
      </c>
      <c r="I239" s="6" t="s">
        <v>699</v>
      </c>
      <c r="J239" s="6">
        <v>1</v>
      </c>
      <c r="K239" s="6">
        <v>1</v>
      </c>
    </row>
    <row r="240" spans="1:11" x14ac:dyDescent="0.2">
      <c r="A240" s="6">
        <v>6</v>
      </c>
      <c r="B240" s="6" t="s">
        <v>492</v>
      </c>
      <c r="C240" s="6" t="s">
        <v>491</v>
      </c>
      <c r="D240" s="6" t="s">
        <v>493</v>
      </c>
      <c r="E240" s="7">
        <v>295</v>
      </c>
      <c r="F240" s="7">
        <v>304.2</v>
      </c>
      <c r="G240" s="7">
        <v>9.1999999999999886</v>
      </c>
      <c r="H240" s="7" t="s">
        <v>709</v>
      </c>
      <c r="I240" s="6" t="s">
        <v>699</v>
      </c>
      <c r="J240" s="6">
        <v>1</v>
      </c>
      <c r="K240" s="6">
        <v>1</v>
      </c>
    </row>
    <row r="241" spans="1:11" x14ac:dyDescent="0.2">
      <c r="A241" s="6">
        <v>6</v>
      </c>
      <c r="B241" s="6" t="s">
        <v>494</v>
      </c>
      <c r="C241" s="6" t="s">
        <v>493</v>
      </c>
      <c r="D241" s="6" t="s">
        <v>495</v>
      </c>
      <c r="E241" s="7">
        <v>304.2</v>
      </c>
      <c r="F241" s="7">
        <v>323.39999999999998</v>
      </c>
      <c r="G241" s="7">
        <v>19.199999999999989</v>
      </c>
      <c r="H241" s="7" t="s">
        <v>709</v>
      </c>
      <c r="I241" s="6" t="s">
        <v>699</v>
      </c>
      <c r="J241" s="6">
        <v>1</v>
      </c>
      <c r="K241" s="6">
        <v>1</v>
      </c>
    </row>
    <row r="242" spans="1:11" x14ac:dyDescent="0.2">
      <c r="A242" s="6">
        <v>6</v>
      </c>
      <c r="B242" s="6" t="s">
        <v>496</v>
      </c>
      <c r="C242" s="6" t="s">
        <v>495</v>
      </c>
      <c r="D242" s="6" t="s">
        <v>497</v>
      </c>
      <c r="E242" s="7">
        <v>323.39999999999998</v>
      </c>
      <c r="F242" s="7">
        <v>342.2</v>
      </c>
      <c r="G242" s="7">
        <v>18.800000000000011</v>
      </c>
      <c r="H242" s="7" t="s">
        <v>709</v>
      </c>
      <c r="I242" s="6" t="s">
        <v>699</v>
      </c>
      <c r="J242" s="6">
        <v>1</v>
      </c>
      <c r="K242" s="6">
        <v>1</v>
      </c>
    </row>
    <row r="243" spans="1:11" x14ac:dyDescent="0.2">
      <c r="A243" s="6">
        <v>6</v>
      </c>
      <c r="B243" s="6" t="s">
        <v>498</v>
      </c>
      <c r="C243" s="6" t="s">
        <v>497</v>
      </c>
      <c r="D243" s="6" t="s">
        <v>499</v>
      </c>
      <c r="E243" s="7">
        <v>342.2</v>
      </c>
      <c r="F243" s="7">
        <v>364.2</v>
      </c>
      <c r="G243" s="7">
        <v>22</v>
      </c>
      <c r="H243" s="7" t="s">
        <v>709</v>
      </c>
      <c r="I243" s="6" t="s">
        <v>699</v>
      </c>
      <c r="J243" s="6">
        <v>1</v>
      </c>
      <c r="K243" s="6">
        <v>1</v>
      </c>
    </row>
    <row r="244" spans="1:11" x14ac:dyDescent="0.2">
      <c r="A244" s="6">
        <v>6</v>
      </c>
      <c r="B244" s="6" t="s">
        <v>500</v>
      </c>
      <c r="C244" s="6" t="s">
        <v>499</v>
      </c>
      <c r="D244" s="6" t="s">
        <v>501</v>
      </c>
      <c r="E244" s="7">
        <v>364.2</v>
      </c>
      <c r="F244" s="7">
        <v>418.4</v>
      </c>
      <c r="G244" s="7">
        <v>54.199999999999989</v>
      </c>
      <c r="H244" s="7" t="s">
        <v>709</v>
      </c>
      <c r="I244" s="6" t="s">
        <v>699</v>
      </c>
      <c r="J244" s="6">
        <v>1</v>
      </c>
      <c r="K244" s="6">
        <v>1</v>
      </c>
    </row>
    <row r="245" spans="1:11" x14ac:dyDescent="0.2">
      <c r="A245" s="6">
        <v>6</v>
      </c>
      <c r="B245" s="6" t="s">
        <v>502</v>
      </c>
      <c r="C245" s="6" t="s">
        <v>501</v>
      </c>
      <c r="D245" s="6" t="s">
        <v>503</v>
      </c>
      <c r="E245" s="7">
        <v>418.4</v>
      </c>
      <c r="F245" s="7">
        <v>419.7</v>
      </c>
      <c r="G245" s="7">
        <v>1.3000000000000114</v>
      </c>
      <c r="H245" s="7" t="s">
        <v>709</v>
      </c>
      <c r="I245" s="6" t="s">
        <v>699</v>
      </c>
      <c r="J245" s="6">
        <v>1</v>
      </c>
      <c r="K245" s="6">
        <v>1</v>
      </c>
    </row>
    <row r="246" spans="1:11" x14ac:dyDescent="0.2">
      <c r="A246" s="6">
        <v>6</v>
      </c>
      <c r="B246" s="6" t="s">
        <v>504</v>
      </c>
      <c r="C246" s="6" t="s">
        <v>503</v>
      </c>
      <c r="D246" s="6" t="s">
        <v>505</v>
      </c>
      <c r="E246" s="7">
        <v>419.7</v>
      </c>
      <c r="F246" s="7">
        <v>467.7</v>
      </c>
      <c r="G246" s="7">
        <v>48</v>
      </c>
      <c r="H246" s="7" t="s">
        <v>709</v>
      </c>
      <c r="I246" s="6" t="s">
        <v>699</v>
      </c>
      <c r="J246" s="6">
        <v>1</v>
      </c>
      <c r="K246" s="6">
        <v>1</v>
      </c>
    </row>
    <row r="247" spans="1:11" x14ac:dyDescent="0.2">
      <c r="A247" s="6">
        <v>6</v>
      </c>
      <c r="B247" s="6" t="s">
        <v>506</v>
      </c>
      <c r="C247" s="6" t="s">
        <v>505</v>
      </c>
      <c r="D247" s="6" t="s">
        <v>507</v>
      </c>
      <c r="E247" s="7">
        <v>467.7</v>
      </c>
      <c r="F247" s="7">
        <v>472.1</v>
      </c>
      <c r="G247" s="7">
        <v>4.4000000000000341</v>
      </c>
      <c r="H247" s="7" t="s">
        <v>709</v>
      </c>
      <c r="I247" s="6" t="s">
        <v>699</v>
      </c>
      <c r="J247" s="6">
        <v>1</v>
      </c>
      <c r="K247" s="6">
        <v>1</v>
      </c>
    </row>
    <row r="248" spans="1:11" x14ac:dyDescent="0.2">
      <c r="A248" s="6">
        <v>6</v>
      </c>
      <c r="B248" s="6" t="s">
        <v>508</v>
      </c>
      <c r="C248" s="6" t="s">
        <v>507</v>
      </c>
      <c r="D248" s="6" t="s">
        <v>509</v>
      </c>
      <c r="E248" s="7">
        <v>472.1</v>
      </c>
      <c r="F248" s="7">
        <v>483.4</v>
      </c>
      <c r="G248" s="7">
        <v>11.299999999999955</v>
      </c>
      <c r="H248" s="7" t="s">
        <v>709</v>
      </c>
      <c r="I248" s="6" t="s">
        <v>699</v>
      </c>
      <c r="J248" s="6">
        <v>1</v>
      </c>
      <c r="K248" s="6">
        <v>1</v>
      </c>
    </row>
    <row r="249" spans="1:11" x14ac:dyDescent="0.2">
      <c r="A249" s="6">
        <v>6</v>
      </c>
      <c r="B249" s="6" t="s">
        <v>510</v>
      </c>
      <c r="C249" s="6" t="s">
        <v>509</v>
      </c>
      <c r="D249" s="6" t="s">
        <v>215</v>
      </c>
      <c r="E249" s="7">
        <v>483.4</v>
      </c>
      <c r="F249" s="7">
        <v>496.9</v>
      </c>
      <c r="G249" s="7">
        <v>13.5</v>
      </c>
      <c r="H249" s="7" t="s">
        <v>709</v>
      </c>
      <c r="I249" s="6" t="s">
        <v>699</v>
      </c>
      <c r="J249" s="6">
        <v>1</v>
      </c>
      <c r="K249" s="6">
        <v>1</v>
      </c>
    </row>
    <row r="250" spans="1:11" x14ac:dyDescent="0.2">
      <c r="A250" s="6">
        <v>6</v>
      </c>
      <c r="B250" s="6" t="s">
        <v>511</v>
      </c>
      <c r="C250" s="6" t="s">
        <v>215</v>
      </c>
      <c r="D250" s="6" t="s">
        <v>512</v>
      </c>
      <c r="E250" s="7">
        <v>496.9</v>
      </c>
      <c r="F250" s="7">
        <v>512.70000000000005</v>
      </c>
      <c r="G250" s="7">
        <v>15.800000000000068</v>
      </c>
      <c r="H250" s="7" t="s">
        <v>709</v>
      </c>
      <c r="I250" s="6" t="s">
        <v>699</v>
      </c>
      <c r="J250" s="6">
        <v>1</v>
      </c>
      <c r="K250" s="6">
        <v>1</v>
      </c>
    </row>
    <row r="251" spans="1:11" x14ac:dyDescent="0.2">
      <c r="A251" s="6">
        <v>6</v>
      </c>
      <c r="B251" s="6" t="s">
        <v>513</v>
      </c>
      <c r="C251" s="6" t="s">
        <v>512</v>
      </c>
      <c r="D251" s="6" t="s">
        <v>514</v>
      </c>
      <c r="E251" s="7">
        <v>512.70000000000005</v>
      </c>
      <c r="F251" s="7">
        <v>528.1</v>
      </c>
      <c r="G251" s="7">
        <v>15.399999999999977</v>
      </c>
      <c r="H251" s="7" t="s">
        <v>709</v>
      </c>
      <c r="I251" s="6" t="s">
        <v>699</v>
      </c>
      <c r="J251" s="6">
        <v>1</v>
      </c>
      <c r="K251" s="6">
        <v>1</v>
      </c>
    </row>
    <row r="252" spans="1:11" x14ac:dyDescent="0.2">
      <c r="A252" s="6">
        <v>6</v>
      </c>
      <c r="B252" s="6" t="s">
        <v>515</v>
      </c>
      <c r="C252" s="6" t="s">
        <v>514</v>
      </c>
      <c r="D252" s="6" t="s">
        <v>516</v>
      </c>
      <c r="E252" s="7">
        <v>528.1</v>
      </c>
      <c r="F252" s="7">
        <v>530.70000000000005</v>
      </c>
      <c r="G252" s="7">
        <v>2.6000000000000227</v>
      </c>
      <c r="H252" s="7" t="s">
        <v>709</v>
      </c>
      <c r="I252" s="6" t="s">
        <v>699</v>
      </c>
      <c r="J252" s="6">
        <v>1</v>
      </c>
      <c r="K252" s="6">
        <v>1</v>
      </c>
    </row>
    <row r="253" spans="1:11" x14ac:dyDescent="0.2">
      <c r="A253" s="6">
        <v>6</v>
      </c>
      <c r="B253" s="6" t="s">
        <v>517</v>
      </c>
      <c r="C253" s="6" t="s">
        <v>516</v>
      </c>
      <c r="D253" s="6" t="s">
        <v>518</v>
      </c>
      <c r="E253" s="7">
        <v>530.70000000000005</v>
      </c>
      <c r="F253" s="7">
        <v>550.1</v>
      </c>
      <c r="G253" s="7">
        <v>19.399999999999977</v>
      </c>
      <c r="H253" s="7" t="s">
        <v>709</v>
      </c>
      <c r="I253" s="6" t="s">
        <v>699</v>
      </c>
      <c r="J253" s="6">
        <v>1</v>
      </c>
      <c r="K253" s="6">
        <v>1</v>
      </c>
    </row>
    <row r="254" spans="1:11" x14ac:dyDescent="0.2">
      <c r="A254" s="6">
        <v>6</v>
      </c>
      <c r="B254" s="6" t="s">
        <v>519</v>
      </c>
      <c r="C254" s="6" t="s">
        <v>518</v>
      </c>
      <c r="D254" s="6" t="s">
        <v>520</v>
      </c>
      <c r="E254" s="7">
        <v>550.1</v>
      </c>
      <c r="F254" s="7">
        <v>551.70000000000005</v>
      </c>
      <c r="G254" s="7">
        <v>1.6000000000000227</v>
      </c>
      <c r="H254" s="7" t="s">
        <v>709</v>
      </c>
      <c r="I254" s="6" t="s">
        <v>699</v>
      </c>
      <c r="J254" s="6">
        <v>1</v>
      </c>
      <c r="K254" s="6">
        <v>1</v>
      </c>
    </row>
    <row r="255" spans="1:11" x14ac:dyDescent="0.2">
      <c r="A255" s="6">
        <v>6</v>
      </c>
      <c r="B255" s="6" t="s">
        <v>521</v>
      </c>
      <c r="C255" s="6" t="s">
        <v>520</v>
      </c>
      <c r="D255" s="6" t="s">
        <v>522</v>
      </c>
      <c r="E255" s="7">
        <v>551.70000000000005</v>
      </c>
      <c r="F255" s="7">
        <v>576.9</v>
      </c>
      <c r="G255" s="7">
        <v>25.199999999999932</v>
      </c>
      <c r="H255" s="7" t="s">
        <v>709</v>
      </c>
      <c r="I255" s="6" t="s">
        <v>699</v>
      </c>
      <c r="J255" s="6">
        <v>1</v>
      </c>
      <c r="K255" s="6">
        <v>1</v>
      </c>
    </row>
    <row r="256" spans="1:11" x14ac:dyDescent="0.2">
      <c r="A256" s="6">
        <v>6</v>
      </c>
      <c r="B256" s="6" t="s">
        <v>523</v>
      </c>
      <c r="C256" s="6" t="s">
        <v>522</v>
      </c>
      <c r="D256" s="6" t="s">
        <v>524</v>
      </c>
      <c r="E256" s="7">
        <v>576.9</v>
      </c>
      <c r="F256" s="7">
        <v>594</v>
      </c>
      <c r="G256" s="7">
        <v>17.100000000000023</v>
      </c>
      <c r="H256" s="7" t="s">
        <v>709</v>
      </c>
      <c r="I256" s="6" t="s">
        <v>699</v>
      </c>
      <c r="J256" s="6">
        <v>1</v>
      </c>
      <c r="K256" s="6">
        <v>1</v>
      </c>
    </row>
    <row r="257" spans="1:11" x14ac:dyDescent="0.2">
      <c r="A257" s="6">
        <v>6</v>
      </c>
      <c r="B257" s="6" t="s">
        <v>525</v>
      </c>
      <c r="C257" s="6" t="s">
        <v>524</v>
      </c>
      <c r="D257" s="6" t="s">
        <v>526</v>
      </c>
      <c r="E257" s="7">
        <v>594</v>
      </c>
      <c r="F257" s="7">
        <v>616.4</v>
      </c>
      <c r="G257" s="7">
        <v>22.399999999999977</v>
      </c>
      <c r="H257" s="7" t="s">
        <v>709</v>
      </c>
      <c r="I257" s="6" t="s">
        <v>699</v>
      </c>
      <c r="J257" s="6">
        <v>1</v>
      </c>
      <c r="K257" s="6">
        <v>1</v>
      </c>
    </row>
    <row r="258" spans="1:11" x14ac:dyDescent="0.2">
      <c r="A258" s="6">
        <v>6</v>
      </c>
      <c r="B258" s="6" t="s">
        <v>527</v>
      </c>
      <c r="C258" s="6" t="s">
        <v>526</v>
      </c>
      <c r="D258" s="6" t="s">
        <v>528</v>
      </c>
      <c r="E258" s="7">
        <v>616.4</v>
      </c>
      <c r="F258" s="7">
        <v>670.9</v>
      </c>
      <c r="G258" s="7">
        <v>54.5</v>
      </c>
      <c r="H258" s="7" t="s">
        <v>709</v>
      </c>
      <c r="I258" s="6" t="s">
        <v>699</v>
      </c>
      <c r="J258" s="6">
        <v>1</v>
      </c>
      <c r="K258" s="6">
        <v>1</v>
      </c>
    </row>
    <row r="259" spans="1:11" x14ac:dyDescent="0.2">
      <c r="A259" s="6">
        <v>6</v>
      </c>
      <c r="B259" s="6" t="s">
        <v>529</v>
      </c>
      <c r="C259" s="6" t="s">
        <v>528</v>
      </c>
      <c r="D259" s="6" t="s">
        <v>530</v>
      </c>
      <c r="E259" s="7">
        <v>670.9</v>
      </c>
      <c r="F259" s="7">
        <v>682.2</v>
      </c>
      <c r="G259" s="7">
        <v>11.300000000000068</v>
      </c>
      <c r="H259" s="7" t="s">
        <v>709</v>
      </c>
      <c r="I259" s="6" t="s">
        <v>699</v>
      </c>
      <c r="J259" s="6">
        <v>1</v>
      </c>
      <c r="K259" s="6">
        <v>1</v>
      </c>
    </row>
    <row r="260" spans="1:11" x14ac:dyDescent="0.2">
      <c r="A260" s="6">
        <v>6</v>
      </c>
      <c r="B260" s="6" t="s">
        <v>531</v>
      </c>
      <c r="C260" s="6" t="s">
        <v>530</v>
      </c>
      <c r="D260" s="6" t="s">
        <v>532</v>
      </c>
      <c r="E260" s="7">
        <v>682.2</v>
      </c>
      <c r="F260" s="7">
        <v>701.8</v>
      </c>
      <c r="G260" s="7">
        <v>19.599999999999909</v>
      </c>
      <c r="H260" s="7" t="s">
        <v>709</v>
      </c>
      <c r="I260" s="6" t="s">
        <v>699</v>
      </c>
      <c r="J260" s="6">
        <v>1</v>
      </c>
      <c r="K260" s="6">
        <v>1</v>
      </c>
    </row>
    <row r="261" spans="1:11" x14ac:dyDescent="0.2">
      <c r="A261" s="6">
        <v>6</v>
      </c>
      <c r="B261" s="6" t="s">
        <v>533</v>
      </c>
      <c r="C261" s="6" t="s">
        <v>532</v>
      </c>
      <c r="D261" s="6" t="s">
        <v>534</v>
      </c>
      <c r="E261" s="7">
        <v>701.8</v>
      </c>
      <c r="F261" s="7">
        <v>732.1</v>
      </c>
      <c r="G261" s="7">
        <v>30.300000000000068</v>
      </c>
      <c r="H261" s="7" t="s">
        <v>709</v>
      </c>
      <c r="I261" s="6" t="s">
        <v>699</v>
      </c>
      <c r="J261" s="6">
        <v>1</v>
      </c>
      <c r="K261" s="6">
        <v>1</v>
      </c>
    </row>
    <row r="262" spans="1:11" x14ac:dyDescent="0.2">
      <c r="A262" s="6">
        <v>6</v>
      </c>
      <c r="B262" s="6" t="s">
        <v>535</v>
      </c>
      <c r="C262" s="6" t="s">
        <v>534</v>
      </c>
      <c r="D262" s="6" t="s">
        <v>536</v>
      </c>
      <c r="E262" s="7">
        <v>732.1</v>
      </c>
      <c r="F262" s="7">
        <v>754.2</v>
      </c>
      <c r="G262" s="7">
        <v>22.100000000000023</v>
      </c>
      <c r="H262" s="7" t="s">
        <v>709</v>
      </c>
      <c r="I262" s="6" t="s">
        <v>699</v>
      </c>
      <c r="J262" s="6">
        <v>1</v>
      </c>
      <c r="K262" s="6">
        <v>1</v>
      </c>
    </row>
    <row r="263" spans="1:11" x14ac:dyDescent="0.2">
      <c r="A263" s="6">
        <v>6</v>
      </c>
      <c r="B263" s="6" t="s">
        <v>537</v>
      </c>
      <c r="C263" s="6" t="s">
        <v>536</v>
      </c>
      <c r="D263" s="6" t="s">
        <v>538</v>
      </c>
      <c r="E263" s="7">
        <v>754.2</v>
      </c>
      <c r="F263" s="7">
        <v>769.5</v>
      </c>
      <c r="G263" s="7">
        <v>15.299999999999955</v>
      </c>
      <c r="H263" s="7" t="s">
        <v>709</v>
      </c>
      <c r="I263" s="6" t="s">
        <v>699</v>
      </c>
      <c r="J263" s="6">
        <v>1</v>
      </c>
      <c r="K263" s="6">
        <v>1</v>
      </c>
    </row>
    <row r="264" spans="1:11" x14ac:dyDescent="0.2">
      <c r="A264" s="6">
        <v>6</v>
      </c>
      <c r="B264" s="6" t="s">
        <v>539</v>
      </c>
      <c r="C264" s="6" t="s">
        <v>538</v>
      </c>
      <c r="D264" s="6" t="s">
        <v>540</v>
      </c>
      <c r="E264" s="7">
        <v>769.5</v>
      </c>
      <c r="F264" s="7">
        <v>800.1</v>
      </c>
      <c r="G264" s="7">
        <v>30.600000000000023</v>
      </c>
      <c r="H264" s="7" t="s">
        <v>709</v>
      </c>
      <c r="I264" s="6" t="s">
        <v>699</v>
      </c>
      <c r="J264" s="6">
        <v>1</v>
      </c>
      <c r="K264" s="6">
        <v>1</v>
      </c>
    </row>
    <row r="265" spans="1:11" x14ac:dyDescent="0.2">
      <c r="A265" s="6">
        <v>6</v>
      </c>
      <c r="B265" s="6" t="s">
        <v>541</v>
      </c>
      <c r="C265" s="6" t="s">
        <v>540</v>
      </c>
      <c r="D265" s="6" t="s">
        <v>542</v>
      </c>
      <c r="E265" s="7">
        <v>800.1</v>
      </c>
      <c r="F265" s="7">
        <v>833.5</v>
      </c>
      <c r="G265" s="7">
        <v>33.399999999999977</v>
      </c>
      <c r="H265" s="7" t="s">
        <v>709</v>
      </c>
      <c r="I265" s="6" t="s">
        <v>699</v>
      </c>
      <c r="J265" s="6">
        <v>1</v>
      </c>
      <c r="K265" s="6">
        <v>1</v>
      </c>
    </row>
    <row r="266" spans="1:11" x14ac:dyDescent="0.2">
      <c r="A266" s="6">
        <v>6</v>
      </c>
      <c r="B266" s="6" t="s">
        <v>543</v>
      </c>
      <c r="C266" s="6" t="s">
        <v>542</v>
      </c>
      <c r="D266" s="6" t="s">
        <v>544</v>
      </c>
      <c r="E266" s="7">
        <v>833.5</v>
      </c>
      <c r="F266" s="7">
        <v>847.2</v>
      </c>
      <c r="G266" s="7">
        <v>13.700000000000045</v>
      </c>
      <c r="H266" s="7" t="s">
        <v>709</v>
      </c>
      <c r="I266" s="6" t="s">
        <v>699</v>
      </c>
      <c r="J266" s="6">
        <v>1</v>
      </c>
      <c r="K266" s="6">
        <v>1</v>
      </c>
    </row>
    <row r="267" spans="1:11" x14ac:dyDescent="0.2">
      <c r="A267" s="6">
        <v>6</v>
      </c>
      <c r="B267" s="6" t="s">
        <v>545</v>
      </c>
      <c r="C267" s="6" t="s">
        <v>546</v>
      </c>
      <c r="D267" s="6" t="s">
        <v>547</v>
      </c>
      <c r="E267" s="7">
        <v>0</v>
      </c>
      <c r="F267" s="7">
        <v>2.2999999999999998</v>
      </c>
      <c r="G267" s="7">
        <v>2.2999999999999998</v>
      </c>
      <c r="H267" s="7" t="s">
        <v>710</v>
      </c>
      <c r="I267" s="6" t="s">
        <v>699</v>
      </c>
      <c r="J267" s="6">
        <v>1</v>
      </c>
      <c r="K267" s="9">
        <v>0</v>
      </c>
    </row>
    <row r="268" spans="1:11" x14ac:dyDescent="0.2">
      <c r="A268" s="6">
        <v>6</v>
      </c>
      <c r="B268" s="6" t="s">
        <v>548</v>
      </c>
      <c r="C268" s="6" t="s">
        <v>547</v>
      </c>
      <c r="D268" s="6" t="s">
        <v>549</v>
      </c>
      <c r="E268" s="7">
        <v>2.2999999999999998</v>
      </c>
      <c r="F268" s="7">
        <v>3.1</v>
      </c>
      <c r="G268" s="7">
        <v>0.80000000000000027</v>
      </c>
      <c r="H268" s="7" t="s">
        <v>710</v>
      </c>
      <c r="I268" s="6" t="s">
        <v>699</v>
      </c>
      <c r="J268" s="6">
        <v>1</v>
      </c>
      <c r="K268" s="9">
        <v>0</v>
      </c>
    </row>
    <row r="269" spans="1:11" x14ac:dyDescent="0.2">
      <c r="A269" s="6">
        <v>6</v>
      </c>
      <c r="B269" s="6" t="s">
        <v>550</v>
      </c>
      <c r="C269" s="6" t="s">
        <v>549</v>
      </c>
      <c r="D269" s="6" t="s">
        <v>551</v>
      </c>
      <c r="E269" s="7">
        <v>3.1</v>
      </c>
      <c r="F269" s="7">
        <v>4.0999999999999996</v>
      </c>
      <c r="G269" s="7">
        <v>0.99999999999999956</v>
      </c>
      <c r="H269" s="7" t="s">
        <v>710</v>
      </c>
      <c r="I269" s="6" t="s">
        <v>701</v>
      </c>
      <c r="J269" s="6">
        <v>1</v>
      </c>
      <c r="K269" s="9">
        <v>0</v>
      </c>
    </row>
    <row r="270" spans="1:11" x14ac:dyDescent="0.2">
      <c r="A270" s="6">
        <v>6</v>
      </c>
      <c r="B270" s="6" t="s">
        <v>552</v>
      </c>
      <c r="C270" s="6" t="s">
        <v>551</v>
      </c>
      <c r="D270" s="6" t="s">
        <v>553</v>
      </c>
      <c r="E270" s="7">
        <v>4.0999999999999996</v>
      </c>
      <c r="F270" s="7">
        <v>7.5</v>
      </c>
      <c r="G270" s="7">
        <v>3.4000000000000004</v>
      </c>
      <c r="H270" s="7" t="s">
        <v>710</v>
      </c>
      <c r="I270" s="6" t="s">
        <v>701</v>
      </c>
      <c r="J270" s="6">
        <v>1</v>
      </c>
      <c r="K270" s="9">
        <v>0</v>
      </c>
    </row>
    <row r="271" spans="1:11" x14ac:dyDescent="0.2">
      <c r="A271" s="6">
        <v>6</v>
      </c>
      <c r="B271" s="6" t="s">
        <v>554</v>
      </c>
      <c r="C271" s="6" t="s">
        <v>553</v>
      </c>
      <c r="D271" s="6" t="s">
        <v>555</v>
      </c>
      <c r="E271" s="7">
        <v>7.5</v>
      </c>
      <c r="F271" s="7">
        <v>11.8</v>
      </c>
      <c r="G271" s="7">
        <v>4.3000000000000007</v>
      </c>
      <c r="H271" s="7" t="s">
        <v>710</v>
      </c>
      <c r="I271" s="6" t="s">
        <v>699</v>
      </c>
      <c r="J271" s="6">
        <v>1</v>
      </c>
      <c r="K271" s="9">
        <v>0</v>
      </c>
    </row>
    <row r="272" spans="1:11" x14ac:dyDescent="0.2">
      <c r="A272" s="6">
        <v>6</v>
      </c>
      <c r="B272" s="6" t="s">
        <v>556</v>
      </c>
      <c r="C272" s="6" t="s">
        <v>555</v>
      </c>
      <c r="D272" s="6" t="s">
        <v>557</v>
      </c>
      <c r="E272" s="7">
        <v>11.8</v>
      </c>
      <c r="F272" s="7">
        <v>47.8</v>
      </c>
      <c r="G272" s="7">
        <v>36</v>
      </c>
      <c r="H272" s="7" t="s">
        <v>710</v>
      </c>
      <c r="I272" s="6" t="s">
        <v>699</v>
      </c>
      <c r="J272" s="6">
        <v>1</v>
      </c>
      <c r="K272" s="6">
        <v>1</v>
      </c>
    </row>
    <row r="273" spans="1:11" x14ac:dyDescent="0.2">
      <c r="A273" s="6">
        <v>6</v>
      </c>
      <c r="B273" s="6" t="s">
        <v>558</v>
      </c>
      <c r="C273" s="6" t="s">
        <v>557</v>
      </c>
      <c r="D273" s="6" t="s">
        <v>559</v>
      </c>
      <c r="E273" s="7">
        <v>47.8</v>
      </c>
      <c r="F273" s="7">
        <v>67.5</v>
      </c>
      <c r="G273" s="7">
        <v>19.700000000000003</v>
      </c>
      <c r="H273" s="7" t="s">
        <v>709</v>
      </c>
      <c r="I273" s="6" t="s">
        <v>699</v>
      </c>
      <c r="J273" s="6">
        <v>1</v>
      </c>
      <c r="K273" s="6">
        <v>1</v>
      </c>
    </row>
    <row r="274" spans="1:11" x14ac:dyDescent="0.2">
      <c r="A274" s="6">
        <v>6</v>
      </c>
      <c r="B274" s="6" t="s">
        <v>560</v>
      </c>
      <c r="C274" s="6" t="s">
        <v>559</v>
      </c>
      <c r="D274" s="6" t="s">
        <v>561</v>
      </c>
      <c r="E274" s="7">
        <v>67.5</v>
      </c>
      <c r="F274" s="7">
        <v>138</v>
      </c>
      <c r="G274" s="7">
        <v>70.5</v>
      </c>
      <c r="H274" s="7" t="s">
        <v>709</v>
      </c>
      <c r="I274" s="6" t="s">
        <v>699</v>
      </c>
      <c r="J274" s="6">
        <v>1</v>
      </c>
      <c r="K274" s="6">
        <v>1</v>
      </c>
    </row>
    <row r="275" spans="1:11" x14ac:dyDescent="0.2">
      <c r="A275" s="6">
        <v>6</v>
      </c>
      <c r="B275" s="6" t="s">
        <v>562</v>
      </c>
      <c r="C275" s="6" t="s">
        <v>561</v>
      </c>
      <c r="D275" s="6" t="s">
        <v>563</v>
      </c>
      <c r="E275" s="7">
        <v>138</v>
      </c>
      <c r="F275" s="7">
        <v>141.69999999999999</v>
      </c>
      <c r="G275" s="7">
        <v>3.6999999999999886</v>
      </c>
      <c r="H275" s="7" t="s">
        <v>709</v>
      </c>
      <c r="I275" s="6" t="s">
        <v>699</v>
      </c>
      <c r="J275" s="6">
        <v>1</v>
      </c>
      <c r="K275" s="6">
        <v>1</v>
      </c>
    </row>
    <row r="276" spans="1:11" x14ac:dyDescent="0.2">
      <c r="A276" s="6">
        <v>6</v>
      </c>
      <c r="B276" s="6" t="s">
        <v>564</v>
      </c>
      <c r="C276" s="6" t="s">
        <v>565</v>
      </c>
      <c r="D276" s="6" t="s">
        <v>566</v>
      </c>
      <c r="E276" s="7">
        <v>141.69999999999999</v>
      </c>
      <c r="F276" s="7">
        <v>142.6</v>
      </c>
      <c r="G276" s="7">
        <v>0.90000000000000568</v>
      </c>
      <c r="H276" s="7" t="s">
        <v>709</v>
      </c>
      <c r="I276" s="6" t="s">
        <v>701</v>
      </c>
      <c r="J276" s="6">
        <v>1</v>
      </c>
      <c r="K276" s="6">
        <v>1</v>
      </c>
    </row>
    <row r="277" spans="1:11" x14ac:dyDescent="0.2">
      <c r="A277" s="6">
        <v>6</v>
      </c>
      <c r="B277" s="6" t="s">
        <v>567</v>
      </c>
      <c r="C277" s="6" t="s">
        <v>568</v>
      </c>
      <c r="D277" s="6" t="s">
        <v>569</v>
      </c>
      <c r="E277" s="7">
        <v>142.6</v>
      </c>
      <c r="F277" s="7">
        <v>189.4</v>
      </c>
      <c r="G277" s="7">
        <v>46.800000000000011</v>
      </c>
      <c r="H277" s="7" t="s">
        <v>709</v>
      </c>
      <c r="I277" s="6" t="s">
        <v>699</v>
      </c>
      <c r="J277" s="6">
        <v>1</v>
      </c>
      <c r="K277" s="6">
        <v>1</v>
      </c>
    </row>
    <row r="278" spans="1:11" x14ac:dyDescent="0.2">
      <c r="A278" s="6">
        <v>6</v>
      </c>
      <c r="B278" s="6" t="s">
        <v>570</v>
      </c>
      <c r="C278" s="6" t="s">
        <v>569</v>
      </c>
      <c r="D278" s="6" t="s">
        <v>571</v>
      </c>
      <c r="E278" s="7">
        <v>189.4</v>
      </c>
      <c r="F278" s="7">
        <v>237.6</v>
      </c>
      <c r="G278" s="7">
        <v>48.199999999999989</v>
      </c>
      <c r="H278" s="7" t="s">
        <v>709</v>
      </c>
      <c r="I278" s="6" t="s">
        <v>699</v>
      </c>
      <c r="J278" s="6">
        <v>1</v>
      </c>
      <c r="K278" s="6">
        <v>1</v>
      </c>
    </row>
    <row r="279" spans="1:11" x14ac:dyDescent="0.2">
      <c r="A279" s="6">
        <v>6</v>
      </c>
      <c r="B279" s="6" t="s">
        <v>572</v>
      </c>
      <c r="C279" s="6" t="s">
        <v>571</v>
      </c>
      <c r="D279" s="6" t="s">
        <v>573</v>
      </c>
      <c r="E279" s="7">
        <v>237.6</v>
      </c>
      <c r="F279" s="7">
        <v>323.5</v>
      </c>
      <c r="G279" s="7">
        <v>85.9</v>
      </c>
      <c r="H279" s="7" t="s">
        <v>709</v>
      </c>
      <c r="I279" s="6" t="s">
        <v>699</v>
      </c>
      <c r="J279" s="6">
        <v>1</v>
      </c>
      <c r="K279" s="6">
        <v>1</v>
      </c>
    </row>
    <row r="280" spans="1:11" x14ac:dyDescent="0.2">
      <c r="A280" s="6">
        <v>6</v>
      </c>
      <c r="B280" s="6" t="s">
        <v>574</v>
      </c>
      <c r="C280" s="6" t="s">
        <v>573</v>
      </c>
      <c r="D280" s="6" t="s">
        <v>575</v>
      </c>
      <c r="E280" s="7">
        <v>323.5</v>
      </c>
      <c r="F280" s="7">
        <v>326.8</v>
      </c>
      <c r="G280" s="7">
        <v>3.3000000000000114</v>
      </c>
      <c r="H280" s="7" t="s">
        <v>709</v>
      </c>
      <c r="I280" s="6" t="s">
        <v>701</v>
      </c>
      <c r="J280" s="6">
        <v>1</v>
      </c>
      <c r="K280" s="6">
        <v>1</v>
      </c>
    </row>
    <row r="281" spans="1:11" x14ac:dyDescent="0.2">
      <c r="A281" s="6">
        <v>6</v>
      </c>
      <c r="B281" s="6" t="s">
        <v>576</v>
      </c>
      <c r="C281" s="6" t="s">
        <v>577</v>
      </c>
      <c r="D281" s="6" t="s">
        <v>578</v>
      </c>
      <c r="E281" s="7">
        <v>0</v>
      </c>
      <c r="F281" s="7">
        <v>2.5</v>
      </c>
      <c r="G281" s="7">
        <v>2.5</v>
      </c>
      <c r="H281" s="7" t="s">
        <v>710</v>
      </c>
      <c r="I281" s="6" t="s">
        <v>699</v>
      </c>
      <c r="J281" s="6">
        <v>1</v>
      </c>
      <c r="K281" s="6">
        <v>1</v>
      </c>
    </row>
    <row r="282" spans="1:11" x14ac:dyDescent="0.2">
      <c r="A282" s="6">
        <v>6</v>
      </c>
      <c r="B282" s="6" t="s">
        <v>579</v>
      </c>
      <c r="C282" s="6" t="s">
        <v>578</v>
      </c>
      <c r="D282" s="6" t="s">
        <v>580</v>
      </c>
      <c r="E282" s="7">
        <v>2.5</v>
      </c>
      <c r="F282" s="7">
        <v>27.2</v>
      </c>
      <c r="G282" s="7">
        <v>24.7</v>
      </c>
      <c r="H282" s="7" t="s">
        <v>710</v>
      </c>
      <c r="I282" s="6" t="s">
        <v>699</v>
      </c>
      <c r="J282" s="6">
        <v>1</v>
      </c>
      <c r="K282" s="6">
        <v>1</v>
      </c>
    </row>
    <row r="283" spans="1:11" x14ac:dyDescent="0.2">
      <c r="A283" s="6">
        <v>6</v>
      </c>
      <c r="B283" s="6" t="s">
        <v>581</v>
      </c>
      <c r="C283" s="6" t="s">
        <v>580</v>
      </c>
      <c r="D283" s="6" t="s">
        <v>582</v>
      </c>
      <c r="E283" s="7">
        <v>27.2</v>
      </c>
      <c r="F283" s="7">
        <v>30.2</v>
      </c>
      <c r="G283" s="7">
        <v>3</v>
      </c>
      <c r="H283" s="7" t="s">
        <v>710</v>
      </c>
      <c r="I283" s="6" t="s">
        <v>701</v>
      </c>
      <c r="J283" s="6">
        <v>1</v>
      </c>
      <c r="K283" s="6">
        <v>1</v>
      </c>
    </row>
    <row r="284" spans="1:11" x14ac:dyDescent="0.2">
      <c r="A284" s="6">
        <v>6</v>
      </c>
      <c r="B284" s="6" t="s">
        <v>583</v>
      </c>
      <c r="C284" s="6" t="s">
        <v>582</v>
      </c>
      <c r="D284" s="6" t="s">
        <v>584</v>
      </c>
      <c r="E284" s="7">
        <v>30.2</v>
      </c>
      <c r="F284" s="7">
        <v>125</v>
      </c>
      <c r="G284" s="7">
        <v>94.8</v>
      </c>
      <c r="H284" s="7" t="s">
        <v>709</v>
      </c>
      <c r="I284" s="6" t="s">
        <v>699</v>
      </c>
      <c r="J284" s="6">
        <v>1</v>
      </c>
      <c r="K284" s="6">
        <v>1</v>
      </c>
    </row>
    <row r="285" spans="1:11" x14ac:dyDescent="0.2">
      <c r="A285" s="6">
        <v>6</v>
      </c>
      <c r="B285" s="6" t="s">
        <v>585</v>
      </c>
      <c r="C285" s="6" t="s">
        <v>584</v>
      </c>
      <c r="D285" s="6" t="s">
        <v>586</v>
      </c>
      <c r="E285" s="7">
        <v>125</v>
      </c>
      <c r="F285" s="7">
        <v>136.80000000000001</v>
      </c>
      <c r="G285" s="7">
        <v>11.800000000000011</v>
      </c>
      <c r="H285" s="7" t="s">
        <v>709</v>
      </c>
      <c r="I285" s="6" t="s">
        <v>699</v>
      </c>
      <c r="J285" s="6">
        <v>1</v>
      </c>
      <c r="K285" s="6">
        <v>1</v>
      </c>
    </row>
    <row r="286" spans="1:11" x14ac:dyDescent="0.2">
      <c r="A286" s="6">
        <v>6</v>
      </c>
      <c r="B286" s="6" t="s">
        <v>587</v>
      </c>
      <c r="C286" s="6" t="s">
        <v>586</v>
      </c>
      <c r="D286" s="6" t="s">
        <v>588</v>
      </c>
      <c r="E286" s="7">
        <v>136.80000000000001</v>
      </c>
      <c r="F286" s="7">
        <v>190.4</v>
      </c>
      <c r="G286" s="7">
        <v>53.599999999999994</v>
      </c>
      <c r="H286" s="7" t="s">
        <v>709</v>
      </c>
      <c r="I286" s="6" t="s">
        <v>699</v>
      </c>
      <c r="J286" s="6">
        <v>1</v>
      </c>
      <c r="K286" s="6">
        <v>1</v>
      </c>
    </row>
    <row r="287" spans="1:11" x14ac:dyDescent="0.2">
      <c r="A287" s="6">
        <v>6</v>
      </c>
      <c r="B287" s="6" t="s">
        <v>589</v>
      </c>
      <c r="C287" s="6" t="s">
        <v>588</v>
      </c>
      <c r="D287" s="6" t="s">
        <v>590</v>
      </c>
      <c r="E287" s="7">
        <v>190.4</v>
      </c>
      <c r="F287" s="7">
        <v>224.1</v>
      </c>
      <c r="G287" s="7">
        <v>33.699999999999989</v>
      </c>
      <c r="H287" s="7" t="s">
        <v>709</v>
      </c>
      <c r="I287" s="6" t="s">
        <v>699</v>
      </c>
      <c r="J287" s="6">
        <v>1</v>
      </c>
      <c r="K287" s="6">
        <v>1</v>
      </c>
    </row>
    <row r="288" spans="1:11" x14ac:dyDescent="0.2">
      <c r="A288" s="6">
        <v>6</v>
      </c>
      <c r="B288" s="6" t="s">
        <v>591</v>
      </c>
      <c r="C288" s="6" t="s">
        <v>590</v>
      </c>
      <c r="D288" s="6" t="s">
        <v>592</v>
      </c>
      <c r="E288" s="7">
        <v>224.1</v>
      </c>
      <c r="F288" s="7">
        <v>249.3</v>
      </c>
      <c r="G288" s="7">
        <v>25.200000000000017</v>
      </c>
      <c r="H288" s="7" t="s">
        <v>709</v>
      </c>
      <c r="I288" s="6" t="s">
        <v>699</v>
      </c>
      <c r="J288" s="6">
        <v>1</v>
      </c>
      <c r="K288" s="6">
        <v>1</v>
      </c>
    </row>
    <row r="289" spans="1:14" x14ac:dyDescent="0.2">
      <c r="A289" s="6">
        <v>7</v>
      </c>
      <c r="B289" s="6" t="s">
        <v>593</v>
      </c>
      <c r="C289" s="6" t="s">
        <v>594</v>
      </c>
      <c r="D289" s="6" t="s">
        <v>595</v>
      </c>
      <c r="E289" s="7">
        <v>0</v>
      </c>
      <c r="F289" s="7">
        <v>14</v>
      </c>
      <c r="G289" s="7">
        <v>14</v>
      </c>
      <c r="H289" s="7" t="s">
        <v>709</v>
      </c>
      <c r="I289" s="6" t="s">
        <v>699</v>
      </c>
      <c r="J289" s="6">
        <v>1</v>
      </c>
      <c r="K289" s="6">
        <v>1</v>
      </c>
    </row>
    <row r="290" spans="1:14" x14ac:dyDescent="0.2">
      <c r="A290" s="6">
        <v>7</v>
      </c>
      <c r="B290" s="6" t="s">
        <v>596</v>
      </c>
      <c r="C290" s="6" t="s">
        <v>595</v>
      </c>
      <c r="D290" s="6" t="s">
        <v>597</v>
      </c>
      <c r="E290" s="7">
        <v>14</v>
      </c>
      <c r="F290" s="7">
        <v>48</v>
      </c>
      <c r="G290" s="7">
        <v>34</v>
      </c>
      <c r="H290" s="7" t="s">
        <v>709</v>
      </c>
      <c r="I290" s="6" t="s">
        <v>699</v>
      </c>
      <c r="J290" s="6">
        <v>1</v>
      </c>
      <c r="K290" s="6">
        <v>1</v>
      </c>
    </row>
    <row r="291" spans="1:14" x14ac:dyDescent="0.2">
      <c r="A291" s="6">
        <v>7</v>
      </c>
      <c r="B291" s="6" t="s">
        <v>598</v>
      </c>
      <c r="C291" s="6" t="s">
        <v>597</v>
      </c>
      <c r="D291" s="6" t="s">
        <v>599</v>
      </c>
      <c r="E291" s="7">
        <v>48</v>
      </c>
      <c r="F291" s="7">
        <v>77</v>
      </c>
      <c r="G291" s="7">
        <v>29</v>
      </c>
      <c r="H291" s="7" t="s">
        <v>709</v>
      </c>
      <c r="I291" s="6" t="s">
        <v>699</v>
      </c>
      <c r="J291" s="6">
        <v>1</v>
      </c>
      <c r="K291" s="6">
        <v>1</v>
      </c>
    </row>
    <row r="292" spans="1:14" x14ac:dyDescent="0.2">
      <c r="A292" s="6">
        <v>7</v>
      </c>
      <c r="B292" s="6" t="s">
        <v>600</v>
      </c>
      <c r="C292" s="6" t="s">
        <v>599</v>
      </c>
      <c r="D292" s="6" t="s">
        <v>601</v>
      </c>
      <c r="E292" s="7">
        <v>77</v>
      </c>
      <c r="F292" s="7">
        <v>86</v>
      </c>
      <c r="G292" s="7">
        <v>9</v>
      </c>
      <c r="H292" s="7" t="s">
        <v>709</v>
      </c>
      <c r="I292" s="6" t="s">
        <v>699</v>
      </c>
      <c r="J292" s="6">
        <v>1</v>
      </c>
      <c r="K292" s="6">
        <v>1</v>
      </c>
    </row>
    <row r="293" spans="1:14" x14ac:dyDescent="0.2">
      <c r="A293" s="6">
        <v>7</v>
      </c>
      <c r="B293" s="6" t="s">
        <v>602</v>
      </c>
      <c r="C293" s="6" t="s">
        <v>601</v>
      </c>
      <c r="D293" s="6" t="s">
        <v>603</v>
      </c>
      <c r="E293" s="7">
        <v>86</v>
      </c>
      <c r="F293" s="7">
        <v>102</v>
      </c>
      <c r="G293" s="7">
        <v>16</v>
      </c>
      <c r="H293" s="7" t="s">
        <v>709</v>
      </c>
      <c r="I293" s="6" t="s">
        <v>699</v>
      </c>
      <c r="J293" s="6">
        <v>1</v>
      </c>
      <c r="K293" s="6">
        <v>1</v>
      </c>
    </row>
    <row r="294" spans="1:14" x14ac:dyDescent="0.2">
      <c r="A294" s="6">
        <v>7</v>
      </c>
      <c r="B294" s="6" t="s">
        <v>604</v>
      </c>
      <c r="C294" s="6" t="s">
        <v>603</v>
      </c>
      <c r="D294" s="6" t="s">
        <v>605</v>
      </c>
      <c r="E294" s="7">
        <v>102</v>
      </c>
      <c r="F294" s="7">
        <v>119.9</v>
      </c>
      <c r="G294" s="7">
        <v>17.900000000000006</v>
      </c>
      <c r="H294" s="7" t="s">
        <v>709</v>
      </c>
      <c r="I294" s="6" t="s">
        <v>699</v>
      </c>
      <c r="J294" s="6">
        <v>1</v>
      </c>
      <c r="K294" s="12">
        <f>1-(2.3/G294)</f>
        <v>0.87150837988826824</v>
      </c>
    </row>
    <row r="295" spans="1:14" x14ac:dyDescent="0.2">
      <c r="A295" s="6">
        <v>7</v>
      </c>
      <c r="B295" s="6" t="s">
        <v>606</v>
      </c>
      <c r="C295" s="6" t="s">
        <v>605</v>
      </c>
      <c r="D295" s="6" t="s">
        <v>607</v>
      </c>
      <c r="E295" s="7">
        <v>119.9</v>
      </c>
      <c r="F295" s="7">
        <v>122.2</v>
      </c>
      <c r="G295" s="7">
        <v>2.2999999999999972</v>
      </c>
      <c r="H295" s="7" t="s">
        <v>709</v>
      </c>
      <c r="I295" s="6" t="s">
        <v>701</v>
      </c>
      <c r="J295" s="6">
        <v>1</v>
      </c>
      <c r="K295" s="9">
        <v>0</v>
      </c>
    </row>
    <row r="296" spans="1:14" x14ac:dyDescent="0.2">
      <c r="A296" s="6">
        <v>7</v>
      </c>
      <c r="B296" s="6" t="s">
        <v>608</v>
      </c>
      <c r="C296" s="6" t="s">
        <v>607</v>
      </c>
      <c r="D296" s="6" t="s">
        <v>609</v>
      </c>
      <c r="E296" s="7">
        <v>122.2</v>
      </c>
      <c r="F296" s="7">
        <v>125.2</v>
      </c>
      <c r="G296" s="7">
        <v>3</v>
      </c>
      <c r="H296" s="7" t="s">
        <v>709</v>
      </c>
      <c r="I296" s="6" t="s">
        <v>701</v>
      </c>
      <c r="J296" s="6">
        <v>1</v>
      </c>
      <c r="K296" s="9">
        <v>0</v>
      </c>
    </row>
    <row r="297" spans="1:14" x14ac:dyDescent="0.2">
      <c r="A297" s="6">
        <v>7</v>
      </c>
      <c r="B297" s="6" t="s">
        <v>610</v>
      </c>
      <c r="C297" s="6" t="s">
        <v>609</v>
      </c>
      <c r="D297" s="6" t="s">
        <v>611</v>
      </c>
      <c r="E297" s="7">
        <v>125.2</v>
      </c>
      <c r="F297" s="7">
        <v>128.69999999999999</v>
      </c>
      <c r="G297" s="7">
        <v>3.4999999999999858</v>
      </c>
      <c r="H297" s="7" t="s">
        <v>709</v>
      </c>
      <c r="I297" s="6" t="s">
        <v>702</v>
      </c>
      <c r="J297" s="6">
        <v>1</v>
      </c>
      <c r="K297" s="9">
        <v>0</v>
      </c>
    </row>
    <row r="298" spans="1:14" x14ac:dyDescent="0.2">
      <c r="A298" s="6">
        <v>7</v>
      </c>
      <c r="B298" s="6" t="s">
        <v>612</v>
      </c>
      <c r="C298" s="6" t="s">
        <v>611</v>
      </c>
      <c r="D298" s="6" t="s">
        <v>613</v>
      </c>
      <c r="E298" s="7">
        <v>128.69999999999999</v>
      </c>
      <c r="F298" s="7">
        <v>134.80000000000001</v>
      </c>
      <c r="G298" s="7">
        <v>6.1000000000000227</v>
      </c>
      <c r="H298" s="7" t="s">
        <v>709</v>
      </c>
      <c r="I298" s="6" t="s">
        <v>699</v>
      </c>
      <c r="J298" s="6">
        <v>0</v>
      </c>
      <c r="K298" s="6">
        <v>1</v>
      </c>
    </row>
    <row r="299" spans="1:14" x14ac:dyDescent="0.2">
      <c r="A299" s="6">
        <v>7</v>
      </c>
      <c r="B299" s="6" t="s">
        <v>614</v>
      </c>
      <c r="C299" s="6" t="s">
        <v>613</v>
      </c>
      <c r="D299" s="6" t="s">
        <v>615</v>
      </c>
      <c r="E299" s="7">
        <v>134.80000000000001</v>
      </c>
      <c r="F299" s="7">
        <v>157.6</v>
      </c>
      <c r="G299" s="7">
        <v>22.799999999999983</v>
      </c>
      <c r="H299" s="7" t="s">
        <v>709</v>
      </c>
      <c r="I299" s="6" t="s">
        <v>699</v>
      </c>
      <c r="J299" s="6">
        <v>0</v>
      </c>
      <c r="K299" s="6">
        <v>1</v>
      </c>
    </row>
    <row r="300" spans="1:14" x14ac:dyDescent="0.2">
      <c r="A300" s="6">
        <v>7</v>
      </c>
      <c r="B300" s="6" t="s">
        <v>616</v>
      </c>
      <c r="C300" s="6" t="s">
        <v>615</v>
      </c>
      <c r="D300" s="6" t="s">
        <v>617</v>
      </c>
      <c r="E300" s="7">
        <v>157.6</v>
      </c>
      <c r="F300" s="7">
        <v>159.5</v>
      </c>
      <c r="G300" s="7">
        <v>1.9000000000000057</v>
      </c>
      <c r="H300" s="7" t="s">
        <v>709</v>
      </c>
      <c r="I300" s="6" t="s">
        <v>699</v>
      </c>
      <c r="J300" s="6">
        <v>0</v>
      </c>
      <c r="K300" s="6">
        <v>1</v>
      </c>
    </row>
    <row r="301" spans="1:14" x14ac:dyDescent="0.2">
      <c r="A301" s="6">
        <v>7</v>
      </c>
      <c r="B301" s="6" t="s">
        <v>618</v>
      </c>
      <c r="C301" s="6" t="s">
        <v>617</v>
      </c>
      <c r="D301" s="6" t="s">
        <v>619</v>
      </c>
      <c r="E301" s="7">
        <v>159.5</v>
      </c>
      <c r="F301" s="7">
        <v>161.4</v>
      </c>
      <c r="G301" s="7">
        <v>1.9000000000000057</v>
      </c>
      <c r="H301" s="7" t="s">
        <v>709</v>
      </c>
      <c r="I301" s="6" t="s">
        <v>699</v>
      </c>
      <c r="J301" s="6">
        <v>0</v>
      </c>
      <c r="K301" s="6">
        <v>1</v>
      </c>
    </row>
    <row r="302" spans="1:14" x14ac:dyDescent="0.2">
      <c r="A302" s="6">
        <v>7</v>
      </c>
      <c r="B302" s="6" t="s">
        <v>620</v>
      </c>
      <c r="C302" s="6" t="s">
        <v>619</v>
      </c>
      <c r="D302" s="6" t="s">
        <v>621</v>
      </c>
      <c r="E302" s="7">
        <v>161.4</v>
      </c>
      <c r="F302" s="7">
        <v>177</v>
      </c>
      <c r="G302" s="7">
        <v>15.599999999999994</v>
      </c>
      <c r="H302" s="7" t="s">
        <v>709</v>
      </c>
      <c r="I302" s="6" t="s">
        <v>699</v>
      </c>
      <c r="J302" s="6">
        <v>0</v>
      </c>
      <c r="K302" s="14">
        <v>1</v>
      </c>
      <c r="L302" s="3"/>
      <c r="N302" s="13"/>
    </row>
    <row r="303" spans="1:14" x14ac:dyDescent="0.2">
      <c r="A303" s="6">
        <v>7</v>
      </c>
      <c r="B303" s="6" t="s">
        <v>622</v>
      </c>
      <c r="C303" s="6" t="s">
        <v>621</v>
      </c>
      <c r="D303" s="6" t="s">
        <v>623</v>
      </c>
      <c r="E303" s="7">
        <v>177</v>
      </c>
      <c r="F303" s="7">
        <v>179.2</v>
      </c>
      <c r="G303" s="7">
        <v>2.1999999999999886</v>
      </c>
      <c r="H303" s="7" t="s">
        <v>709</v>
      </c>
      <c r="I303" s="6" t="s">
        <v>699</v>
      </c>
      <c r="J303" s="6">
        <v>0</v>
      </c>
      <c r="K303" s="14">
        <v>1</v>
      </c>
    </row>
    <row r="304" spans="1:14" x14ac:dyDescent="0.2">
      <c r="A304" s="6">
        <v>7</v>
      </c>
      <c r="B304" s="6" t="s">
        <v>624</v>
      </c>
      <c r="C304" s="6" t="s">
        <v>623</v>
      </c>
      <c r="D304" s="6" t="s">
        <v>625</v>
      </c>
      <c r="E304" s="7">
        <v>179.2</v>
      </c>
      <c r="F304" s="7">
        <v>181.8</v>
      </c>
      <c r="G304" s="7">
        <v>2.6000000000000227</v>
      </c>
      <c r="H304" s="7" t="s">
        <v>709</v>
      </c>
      <c r="I304" s="6" t="s">
        <v>699</v>
      </c>
      <c r="J304" s="6">
        <v>0</v>
      </c>
      <c r="K304" s="14">
        <v>1</v>
      </c>
    </row>
    <row r="305" spans="1:13" x14ac:dyDescent="0.2">
      <c r="A305" s="6">
        <v>7</v>
      </c>
      <c r="B305" s="6" t="s">
        <v>626</v>
      </c>
      <c r="C305" s="6" t="s">
        <v>625</v>
      </c>
      <c r="D305" s="6" t="s">
        <v>627</v>
      </c>
      <c r="E305" s="7">
        <v>181.8</v>
      </c>
      <c r="F305" s="7">
        <v>188.6</v>
      </c>
      <c r="G305" s="7">
        <v>6.7999999999999829</v>
      </c>
      <c r="H305" s="7" t="s">
        <v>709</v>
      </c>
      <c r="I305" s="6" t="s">
        <v>699</v>
      </c>
      <c r="J305" s="6">
        <v>0</v>
      </c>
      <c r="K305" s="14">
        <v>1</v>
      </c>
    </row>
    <row r="306" spans="1:13" x14ac:dyDescent="0.2">
      <c r="A306" s="6">
        <v>7</v>
      </c>
      <c r="B306" s="6" t="s">
        <v>628</v>
      </c>
      <c r="C306" s="6" t="s">
        <v>627</v>
      </c>
      <c r="D306" s="6" t="s">
        <v>629</v>
      </c>
      <c r="E306" s="7">
        <v>188.6</v>
      </c>
      <c r="F306" s="7">
        <v>190.3</v>
      </c>
      <c r="G306" s="7">
        <v>1.7000000000000171</v>
      </c>
      <c r="H306" s="7" t="s">
        <v>709</v>
      </c>
      <c r="I306" s="6" t="s">
        <v>699</v>
      </c>
      <c r="J306" s="6">
        <v>0</v>
      </c>
      <c r="K306" s="14">
        <v>1</v>
      </c>
    </row>
    <row r="307" spans="1:13" x14ac:dyDescent="0.2">
      <c r="A307" s="6">
        <v>7</v>
      </c>
      <c r="B307" s="6" t="s">
        <v>630</v>
      </c>
      <c r="C307" s="6" t="s">
        <v>629</v>
      </c>
      <c r="D307" s="6" t="s">
        <v>631</v>
      </c>
      <c r="E307" s="7">
        <v>190.3</v>
      </c>
      <c r="F307" s="7">
        <v>192.6</v>
      </c>
      <c r="G307" s="7">
        <v>2.2999999999999829</v>
      </c>
      <c r="H307" s="7" t="s">
        <v>709</v>
      </c>
      <c r="I307" s="6" t="s">
        <v>699</v>
      </c>
      <c r="J307" s="6">
        <v>0</v>
      </c>
      <c r="K307" s="14">
        <v>1</v>
      </c>
      <c r="M307" s="3"/>
    </row>
    <row r="308" spans="1:13" x14ac:dyDescent="0.2">
      <c r="A308" s="6">
        <v>7</v>
      </c>
      <c r="B308" s="6" t="s">
        <v>632</v>
      </c>
      <c r="C308" s="6" t="s">
        <v>631</v>
      </c>
      <c r="D308" s="6" t="s">
        <v>633</v>
      </c>
      <c r="E308" s="7">
        <v>192.6</v>
      </c>
      <c r="F308" s="7">
        <v>216</v>
      </c>
      <c r="G308" s="7">
        <v>23.400000000000006</v>
      </c>
      <c r="H308" s="7" t="s">
        <v>709</v>
      </c>
      <c r="I308" s="6" t="s">
        <v>699</v>
      </c>
      <c r="J308" s="6">
        <v>0</v>
      </c>
      <c r="K308" s="14">
        <v>1</v>
      </c>
    </row>
    <row r="309" spans="1:13" x14ac:dyDescent="0.2">
      <c r="A309" s="6">
        <v>7</v>
      </c>
      <c r="B309" s="6" t="s">
        <v>634</v>
      </c>
      <c r="C309" s="6" t="s">
        <v>633</v>
      </c>
      <c r="D309" s="6" t="s">
        <v>635</v>
      </c>
      <c r="E309" s="7">
        <v>216</v>
      </c>
      <c r="F309" s="7">
        <v>230.2</v>
      </c>
      <c r="G309" s="7">
        <v>14.199999999999989</v>
      </c>
      <c r="H309" s="7" t="s">
        <v>709</v>
      </c>
      <c r="I309" s="6" t="s">
        <v>699</v>
      </c>
      <c r="J309" s="6">
        <v>0</v>
      </c>
      <c r="K309" s="6">
        <v>1</v>
      </c>
    </row>
    <row r="310" spans="1:13" x14ac:dyDescent="0.2">
      <c r="A310" s="6">
        <v>7</v>
      </c>
      <c r="B310" s="6" t="s">
        <v>636</v>
      </c>
      <c r="C310" s="6" t="s">
        <v>635</v>
      </c>
      <c r="D310" s="6" t="s">
        <v>637</v>
      </c>
      <c r="E310" s="7">
        <v>230.2</v>
      </c>
      <c r="F310" s="7">
        <v>241.4</v>
      </c>
      <c r="G310" s="7">
        <v>11.200000000000017</v>
      </c>
      <c r="H310" s="7" t="s">
        <v>709</v>
      </c>
      <c r="I310" s="6" t="s">
        <v>699</v>
      </c>
      <c r="J310" s="6">
        <v>0</v>
      </c>
      <c r="K310" s="6">
        <v>1</v>
      </c>
    </row>
    <row r="311" spans="1:13" x14ac:dyDescent="0.2">
      <c r="A311" s="6">
        <v>7</v>
      </c>
      <c r="B311" s="6" t="s">
        <v>638</v>
      </c>
      <c r="C311" s="6" t="s">
        <v>637</v>
      </c>
      <c r="D311" s="6" t="s">
        <v>639</v>
      </c>
      <c r="E311" s="7">
        <v>241.4</v>
      </c>
      <c r="F311" s="7">
        <v>246.7</v>
      </c>
      <c r="G311" s="7">
        <v>5.2999999999999829</v>
      </c>
      <c r="H311" s="7" t="s">
        <v>709</v>
      </c>
      <c r="I311" s="6" t="s">
        <v>699</v>
      </c>
      <c r="J311" s="6">
        <v>0</v>
      </c>
      <c r="K311" s="6">
        <v>1</v>
      </c>
    </row>
    <row r="312" spans="1:13" x14ac:dyDescent="0.2">
      <c r="A312" s="6">
        <v>7</v>
      </c>
      <c r="B312" s="6" t="s">
        <v>640</v>
      </c>
      <c r="C312" s="6" t="s">
        <v>639</v>
      </c>
      <c r="D312" s="6" t="s">
        <v>641</v>
      </c>
      <c r="E312" s="7">
        <v>246.7</v>
      </c>
      <c r="F312" s="7">
        <v>259.2</v>
      </c>
      <c r="G312" s="7">
        <v>12.5</v>
      </c>
      <c r="H312" s="7" t="s">
        <v>709</v>
      </c>
      <c r="I312" s="6" t="s">
        <v>699</v>
      </c>
      <c r="J312" s="6">
        <v>0</v>
      </c>
      <c r="K312" s="14">
        <v>1</v>
      </c>
    </row>
    <row r="313" spans="1:13" x14ac:dyDescent="0.2">
      <c r="A313" s="6">
        <v>7</v>
      </c>
      <c r="B313" s="6" t="s">
        <v>642</v>
      </c>
      <c r="C313" s="6" t="s">
        <v>641</v>
      </c>
      <c r="D313" s="6" t="s">
        <v>643</v>
      </c>
      <c r="E313" s="7">
        <v>259.2</v>
      </c>
      <c r="F313" s="7">
        <v>261.89999999999998</v>
      </c>
      <c r="G313" s="7">
        <v>2.6999999999999886</v>
      </c>
      <c r="H313" s="7" t="s">
        <v>709</v>
      </c>
      <c r="I313" s="6" t="s">
        <v>699</v>
      </c>
      <c r="J313" s="6">
        <v>0</v>
      </c>
      <c r="K313" s="15">
        <v>1</v>
      </c>
    </row>
    <row r="314" spans="1:13" x14ac:dyDescent="0.2">
      <c r="A314" s="6">
        <v>7</v>
      </c>
      <c r="B314" s="6" t="s">
        <v>644</v>
      </c>
      <c r="C314" s="6" t="s">
        <v>643</v>
      </c>
      <c r="D314" s="6" t="s">
        <v>645</v>
      </c>
      <c r="E314" s="7">
        <v>261.89999999999998</v>
      </c>
      <c r="F314" s="7">
        <v>269.60000000000002</v>
      </c>
      <c r="G314" s="7">
        <v>7.7000000000000455</v>
      </c>
      <c r="H314" s="7" t="s">
        <v>709</v>
      </c>
      <c r="I314" s="6" t="s">
        <v>702</v>
      </c>
      <c r="J314" s="6">
        <v>1</v>
      </c>
      <c r="K314" s="6">
        <v>1</v>
      </c>
    </row>
    <row r="315" spans="1:13" x14ac:dyDescent="0.2">
      <c r="A315" s="10">
        <v>7</v>
      </c>
      <c r="B315" s="10" t="s">
        <v>732</v>
      </c>
      <c r="C315" s="10" t="s">
        <v>733</v>
      </c>
      <c r="D315" s="10" t="s">
        <v>734</v>
      </c>
      <c r="E315" s="11">
        <v>0</v>
      </c>
      <c r="F315" s="11">
        <v>7.7</v>
      </c>
      <c r="G315" s="11">
        <v>7.7</v>
      </c>
      <c r="H315" s="11" t="s">
        <v>709</v>
      </c>
      <c r="I315" s="10" t="s">
        <v>702</v>
      </c>
      <c r="J315" s="10">
        <v>1</v>
      </c>
      <c r="K315" s="9">
        <v>0</v>
      </c>
    </row>
    <row r="316" spans="1:13" x14ac:dyDescent="0.2">
      <c r="A316" s="6">
        <v>7</v>
      </c>
      <c r="B316" s="6" t="s">
        <v>646</v>
      </c>
      <c r="C316" s="6" t="s">
        <v>645</v>
      </c>
      <c r="D316" s="6" t="s">
        <v>647</v>
      </c>
      <c r="E316" s="7">
        <v>269.60000000000002</v>
      </c>
      <c r="F316" s="7">
        <v>270.5</v>
      </c>
      <c r="G316" s="7">
        <v>0.89999999999997726</v>
      </c>
      <c r="H316" s="7" t="s">
        <v>709</v>
      </c>
      <c r="I316" s="6" t="s">
        <v>702</v>
      </c>
      <c r="J316" s="6">
        <v>1</v>
      </c>
      <c r="K316" s="6">
        <v>1</v>
      </c>
    </row>
    <row r="317" spans="1:13" x14ac:dyDescent="0.2">
      <c r="A317" s="6">
        <v>7</v>
      </c>
      <c r="B317" s="6" t="s">
        <v>648</v>
      </c>
      <c r="C317" s="6" t="s">
        <v>647</v>
      </c>
      <c r="D317" s="6" t="s">
        <v>649</v>
      </c>
      <c r="E317" s="7">
        <v>270.5</v>
      </c>
      <c r="F317" s="7">
        <v>278.89999999999998</v>
      </c>
      <c r="G317" s="7">
        <v>8.3999999999999773</v>
      </c>
      <c r="H317" s="7" t="s">
        <v>709</v>
      </c>
      <c r="I317" s="6" t="s">
        <v>702</v>
      </c>
      <c r="J317" s="6">
        <v>1</v>
      </c>
      <c r="K317" s="6">
        <v>1</v>
      </c>
    </row>
    <row r="318" spans="1:13" x14ac:dyDescent="0.2">
      <c r="A318" s="10">
        <v>7</v>
      </c>
      <c r="B318" s="10" t="s">
        <v>735</v>
      </c>
      <c r="C318" s="10" t="s">
        <v>736</v>
      </c>
      <c r="D318" s="10" t="s">
        <v>737</v>
      </c>
      <c r="E318" s="11">
        <v>7.7</v>
      </c>
      <c r="F318" s="11">
        <v>18.2</v>
      </c>
      <c r="G318" s="11">
        <v>10.5</v>
      </c>
      <c r="H318" s="11" t="s">
        <v>709</v>
      </c>
      <c r="I318" s="10" t="s">
        <v>702</v>
      </c>
      <c r="J318" s="10">
        <v>1</v>
      </c>
      <c r="K318" s="9">
        <v>0</v>
      </c>
    </row>
    <row r="319" spans="1:13" x14ac:dyDescent="0.2">
      <c r="A319" s="6">
        <v>7</v>
      </c>
      <c r="B319" s="6" t="s">
        <v>650</v>
      </c>
      <c r="C319" s="6" t="s">
        <v>649</v>
      </c>
      <c r="D319" s="6" t="s">
        <v>651</v>
      </c>
      <c r="E319" s="7">
        <v>278.89999999999998</v>
      </c>
      <c r="F319" s="7">
        <v>315.39999999999998</v>
      </c>
      <c r="G319" s="7">
        <v>36.5</v>
      </c>
      <c r="H319" s="7" t="s">
        <v>709</v>
      </c>
      <c r="I319" s="6" t="s">
        <v>699</v>
      </c>
      <c r="J319" s="6">
        <v>0</v>
      </c>
      <c r="K319" s="6">
        <v>1</v>
      </c>
    </row>
    <row r="320" spans="1:13" x14ac:dyDescent="0.2">
      <c r="A320" s="6">
        <v>7</v>
      </c>
      <c r="B320" s="6" t="s">
        <v>652</v>
      </c>
      <c r="C320" s="6" t="s">
        <v>651</v>
      </c>
      <c r="D320" s="6" t="s">
        <v>653</v>
      </c>
      <c r="E320" s="7">
        <v>315.39999999999998</v>
      </c>
      <c r="F320" s="7">
        <v>320.10000000000002</v>
      </c>
      <c r="G320" s="7">
        <v>4.7000000000000455</v>
      </c>
      <c r="H320" s="7" t="s">
        <v>709</v>
      </c>
      <c r="I320" s="6" t="s">
        <v>701</v>
      </c>
      <c r="J320" s="6">
        <v>1</v>
      </c>
      <c r="K320" s="6">
        <v>1</v>
      </c>
    </row>
    <row r="321" spans="1:12" x14ac:dyDescent="0.2">
      <c r="A321" s="6">
        <v>7</v>
      </c>
      <c r="B321" s="6" t="s">
        <v>654</v>
      </c>
      <c r="C321" s="6" t="s">
        <v>653</v>
      </c>
      <c r="D321" s="6" t="s">
        <v>655</v>
      </c>
      <c r="E321" s="7">
        <v>320.10000000000002</v>
      </c>
      <c r="F321" s="7">
        <v>321.3</v>
      </c>
      <c r="G321" s="7">
        <v>1.1999999999999886</v>
      </c>
      <c r="H321" s="7" t="s">
        <v>709</v>
      </c>
      <c r="I321" s="6" t="s">
        <v>701</v>
      </c>
      <c r="J321" s="6">
        <v>1</v>
      </c>
      <c r="K321" s="6">
        <v>1</v>
      </c>
    </row>
    <row r="322" spans="1:12" x14ac:dyDescent="0.2">
      <c r="A322" s="10">
        <v>7</v>
      </c>
      <c r="B322" s="10" t="s">
        <v>721</v>
      </c>
      <c r="C322" s="10" t="s">
        <v>722</v>
      </c>
      <c r="D322" s="10" t="s">
        <v>723</v>
      </c>
      <c r="E322" s="11"/>
      <c r="F322" s="11"/>
      <c r="G322" s="11">
        <v>7.62</v>
      </c>
      <c r="H322" s="11" t="s">
        <v>709</v>
      </c>
      <c r="I322" s="10" t="s">
        <v>699</v>
      </c>
      <c r="J322" s="10">
        <v>1</v>
      </c>
      <c r="K322" s="10">
        <v>1</v>
      </c>
    </row>
    <row r="323" spans="1:12" x14ac:dyDescent="0.2">
      <c r="A323" s="10">
        <v>7</v>
      </c>
      <c r="B323" s="10" t="s">
        <v>724</v>
      </c>
      <c r="C323" s="10" t="s">
        <v>723</v>
      </c>
      <c r="D323" s="10" t="s">
        <v>725</v>
      </c>
      <c r="E323" s="11"/>
      <c r="F323" s="11"/>
      <c r="G323" s="11">
        <v>10.379999999999999</v>
      </c>
      <c r="H323" s="11" t="s">
        <v>709</v>
      </c>
      <c r="I323" s="10" t="s">
        <v>699</v>
      </c>
      <c r="J323" s="10">
        <v>1</v>
      </c>
      <c r="K323" s="10">
        <v>1</v>
      </c>
    </row>
    <row r="324" spans="1:12" x14ac:dyDescent="0.2">
      <c r="A324" s="10">
        <v>7</v>
      </c>
      <c r="B324" s="10" t="s">
        <v>726</v>
      </c>
      <c r="C324" s="10" t="s">
        <v>725</v>
      </c>
      <c r="D324" s="10" t="s">
        <v>727</v>
      </c>
      <c r="E324" s="11"/>
      <c r="F324" s="11"/>
      <c r="G324" s="11">
        <v>2.99</v>
      </c>
      <c r="H324" s="11" t="s">
        <v>709</v>
      </c>
      <c r="I324" s="10" t="s">
        <v>699</v>
      </c>
      <c r="J324" s="10">
        <v>1</v>
      </c>
      <c r="K324" s="10">
        <v>1</v>
      </c>
    </row>
    <row r="325" spans="1:12" x14ac:dyDescent="0.2">
      <c r="A325" s="10">
        <v>7</v>
      </c>
      <c r="B325" s="10" t="s">
        <v>728</v>
      </c>
      <c r="C325" s="10" t="s">
        <v>727</v>
      </c>
      <c r="D325" s="10" t="s">
        <v>729</v>
      </c>
      <c r="E325" s="11"/>
      <c r="F325" s="11"/>
      <c r="G325" s="11">
        <v>4.58</v>
      </c>
      <c r="H325" s="11" t="s">
        <v>709</v>
      </c>
      <c r="I325" s="10" t="s">
        <v>699</v>
      </c>
      <c r="J325" s="10">
        <v>1</v>
      </c>
      <c r="K325" s="10">
        <v>1</v>
      </c>
    </row>
    <row r="326" spans="1:12" x14ac:dyDescent="0.2">
      <c r="A326" s="10">
        <v>7</v>
      </c>
      <c r="B326" s="10" t="s">
        <v>730</v>
      </c>
      <c r="C326" s="10" t="s">
        <v>729</v>
      </c>
      <c r="D326" s="10" t="s">
        <v>731</v>
      </c>
      <c r="E326" s="11"/>
      <c r="F326" s="11"/>
      <c r="G326" s="11">
        <v>2.5</v>
      </c>
      <c r="H326" s="11" t="s">
        <v>709</v>
      </c>
      <c r="I326" s="10" t="s">
        <v>699</v>
      </c>
      <c r="J326" s="10">
        <v>1</v>
      </c>
      <c r="K326" s="10">
        <v>1</v>
      </c>
    </row>
    <row r="327" spans="1:12" x14ac:dyDescent="0.2">
      <c r="A327" s="6">
        <v>7</v>
      </c>
      <c r="B327" s="6" t="s">
        <v>656</v>
      </c>
      <c r="C327" s="6" t="s">
        <v>657</v>
      </c>
      <c r="D327" s="6" t="s">
        <v>658</v>
      </c>
      <c r="E327" s="7">
        <v>353.5</v>
      </c>
      <c r="F327" s="7">
        <v>401.5</v>
      </c>
      <c r="G327" s="7">
        <v>48</v>
      </c>
      <c r="H327" s="7" t="s">
        <v>709</v>
      </c>
      <c r="I327" s="6" t="s">
        <v>699</v>
      </c>
      <c r="J327" s="6">
        <v>0</v>
      </c>
      <c r="K327" s="6">
        <v>1</v>
      </c>
    </row>
    <row r="328" spans="1:12" x14ac:dyDescent="0.2">
      <c r="A328" s="6">
        <v>7</v>
      </c>
      <c r="B328" s="6" t="s">
        <v>659</v>
      </c>
      <c r="C328" s="6" t="s">
        <v>658</v>
      </c>
      <c r="D328" s="6" t="s">
        <v>660</v>
      </c>
      <c r="E328" s="7">
        <v>401.5</v>
      </c>
      <c r="F328" s="7">
        <v>411.5</v>
      </c>
      <c r="G328" s="7">
        <v>10</v>
      </c>
      <c r="H328" s="7" t="s">
        <v>709</v>
      </c>
      <c r="I328" s="6" t="s">
        <v>699</v>
      </c>
      <c r="J328" s="6">
        <v>0</v>
      </c>
      <c r="K328" s="6">
        <v>1</v>
      </c>
    </row>
    <row r="329" spans="1:12" x14ac:dyDescent="0.2">
      <c r="A329" s="6">
        <v>7</v>
      </c>
      <c r="B329" s="6" t="s">
        <v>661</v>
      </c>
      <c r="C329" s="6" t="s">
        <v>660</v>
      </c>
      <c r="D329" s="6" t="s">
        <v>662</v>
      </c>
      <c r="E329" s="7">
        <v>411.5</v>
      </c>
      <c r="F329" s="7">
        <v>414.7</v>
      </c>
      <c r="G329" s="7">
        <v>3.1999999999999886</v>
      </c>
      <c r="H329" s="7" t="s">
        <v>709</v>
      </c>
      <c r="I329" s="6" t="s">
        <v>699</v>
      </c>
      <c r="J329" s="6">
        <v>0</v>
      </c>
      <c r="K329" s="14">
        <v>1</v>
      </c>
      <c r="L329" s="3"/>
    </row>
    <row r="330" spans="1:12" x14ac:dyDescent="0.2">
      <c r="A330" s="6">
        <v>7</v>
      </c>
      <c r="B330" s="6" t="s">
        <v>663</v>
      </c>
      <c r="C330" s="6" t="s">
        <v>662</v>
      </c>
      <c r="D330" s="6" t="s">
        <v>664</v>
      </c>
      <c r="E330" s="7">
        <v>414.7</v>
      </c>
      <c r="F330" s="7">
        <v>421.7</v>
      </c>
      <c r="G330" s="7">
        <v>7</v>
      </c>
      <c r="H330" s="7" t="s">
        <v>709</v>
      </c>
      <c r="I330" s="6" t="s">
        <v>699</v>
      </c>
      <c r="J330" s="6">
        <v>0</v>
      </c>
      <c r="K330" s="14">
        <v>1</v>
      </c>
    </row>
    <row r="331" spans="1:12" x14ac:dyDescent="0.2">
      <c r="A331" s="6">
        <v>7</v>
      </c>
      <c r="B331" s="6" t="s">
        <v>665</v>
      </c>
      <c r="C331" s="6" t="s">
        <v>664</v>
      </c>
      <c r="D331" s="6" t="s">
        <v>666</v>
      </c>
      <c r="E331" s="7">
        <v>421.7</v>
      </c>
      <c r="F331" s="7">
        <v>460.5</v>
      </c>
      <c r="G331" s="7">
        <v>38.800000000000011</v>
      </c>
      <c r="H331" s="7" t="s">
        <v>709</v>
      </c>
      <c r="I331" s="6" t="s">
        <v>699</v>
      </c>
      <c r="J331" s="6">
        <v>0</v>
      </c>
      <c r="K331" s="6">
        <v>1</v>
      </c>
    </row>
    <row r="332" spans="1:12" x14ac:dyDescent="0.2">
      <c r="A332" s="6">
        <v>7</v>
      </c>
      <c r="B332" s="6" t="s">
        <v>667</v>
      </c>
      <c r="C332" s="6" t="s">
        <v>666</v>
      </c>
      <c r="D332" s="6" t="s">
        <v>668</v>
      </c>
      <c r="E332" s="7">
        <v>460.5</v>
      </c>
      <c r="F332" s="7">
        <v>464.9</v>
      </c>
      <c r="G332" s="7">
        <v>4.3999999999999773</v>
      </c>
      <c r="H332" s="7" t="s">
        <v>709</v>
      </c>
      <c r="I332" s="6" t="s">
        <v>699</v>
      </c>
      <c r="J332" s="6">
        <v>0</v>
      </c>
      <c r="K332" s="6">
        <v>1</v>
      </c>
    </row>
    <row r="333" spans="1:12" x14ac:dyDescent="0.2">
      <c r="A333" s="6">
        <v>7</v>
      </c>
      <c r="B333" s="6" t="s">
        <v>669</v>
      </c>
      <c r="C333" s="6" t="s">
        <v>670</v>
      </c>
      <c r="D333" s="6" t="s">
        <v>671</v>
      </c>
      <c r="E333" s="7">
        <v>464.9</v>
      </c>
      <c r="F333" s="7">
        <v>480</v>
      </c>
      <c r="G333" s="7">
        <v>15.100000000000023</v>
      </c>
      <c r="H333" s="7" t="s">
        <v>709</v>
      </c>
      <c r="I333" s="6" t="s">
        <v>702</v>
      </c>
      <c r="J333" s="6">
        <v>1</v>
      </c>
      <c r="K333" s="6">
        <v>1</v>
      </c>
    </row>
    <row r="334" spans="1:12" x14ac:dyDescent="0.2">
      <c r="A334" s="6">
        <v>7</v>
      </c>
      <c r="B334" s="6" t="s">
        <v>672</v>
      </c>
      <c r="C334" s="6" t="s">
        <v>671</v>
      </c>
      <c r="D334" s="6" t="s">
        <v>673</v>
      </c>
      <c r="E334" s="7">
        <v>480</v>
      </c>
      <c r="F334" s="7">
        <v>503.7</v>
      </c>
      <c r="G334" s="7">
        <v>23.699999999999989</v>
      </c>
      <c r="H334" s="7" t="s">
        <v>709</v>
      </c>
      <c r="I334" s="6" t="s">
        <v>702</v>
      </c>
      <c r="J334" s="6">
        <v>1</v>
      </c>
      <c r="K334" s="6">
        <v>1</v>
      </c>
    </row>
    <row r="335" spans="1:12" x14ac:dyDescent="0.2">
      <c r="A335" s="6">
        <v>7</v>
      </c>
      <c r="B335" s="6" t="s">
        <v>674</v>
      </c>
      <c r="C335" s="6" t="s">
        <v>673</v>
      </c>
      <c r="D335" s="6" t="s">
        <v>675</v>
      </c>
      <c r="E335" s="7">
        <v>503.7</v>
      </c>
      <c r="F335" s="7">
        <v>507.1</v>
      </c>
      <c r="G335" s="7">
        <v>3.4000000000000341</v>
      </c>
      <c r="H335" s="7" t="s">
        <v>709</v>
      </c>
      <c r="I335" s="6" t="s">
        <v>702</v>
      </c>
      <c r="J335" s="6">
        <v>1</v>
      </c>
      <c r="K335" s="6">
        <v>1</v>
      </c>
    </row>
    <row r="336" spans="1:12" x14ac:dyDescent="0.2">
      <c r="A336" s="6">
        <v>7</v>
      </c>
      <c r="B336" s="6" t="s">
        <v>676</v>
      </c>
      <c r="C336" s="6" t="s">
        <v>675</v>
      </c>
      <c r="D336" s="6" t="s">
        <v>677</v>
      </c>
      <c r="E336" s="7">
        <v>507.1</v>
      </c>
      <c r="F336" s="7">
        <v>592.9</v>
      </c>
      <c r="G336" s="7">
        <v>85.799999999999955</v>
      </c>
      <c r="H336" s="7" t="s">
        <v>709</v>
      </c>
      <c r="I336" s="6" t="s">
        <v>699</v>
      </c>
      <c r="J336" s="6">
        <v>1</v>
      </c>
      <c r="K336" s="6">
        <v>1</v>
      </c>
    </row>
    <row r="337" spans="1:11" x14ac:dyDescent="0.2">
      <c r="A337" s="6">
        <v>7</v>
      </c>
      <c r="B337" s="6" t="s">
        <v>678</v>
      </c>
      <c r="C337" s="6" t="s">
        <v>677</v>
      </c>
      <c r="D337" s="6" t="s">
        <v>679</v>
      </c>
      <c r="E337" s="7">
        <v>592.9</v>
      </c>
      <c r="F337" s="7">
        <v>600.70000000000005</v>
      </c>
      <c r="G337" s="7">
        <v>7.8000000000000682</v>
      </c>
      <c r="H337" s="7" t="s">
        <v>709</v>
      </c>
      <c r="I337" s="6" t="s">
        <v>702</v>
      </c>
      <c r="J337" s="6">
        <v>1</v>
      </c>
      <c r="K337" s="6">
        <v>1</v>
      </c>
    </row>
    <row r="338" spans="1:11" x14ac:dyDescent="0.2">
      <c r="A338" s="6">
        <v>7</v>
      </c>
      <c r="B338" s="6" t="s">
        <v>680</v>
      </c>
      <c r="C338" s="6" t="s">
        <v>681</v>
      </c>
      <c r="D338" s="6" t="s">
        <v>682</v>
      </c>
      <c r="E338" s="7">
        <v>600.70000000000005</v>
      </c>
      <c r="F338" s="7">
        <v>642.20000000000005</v>
      </c>
      <c r="G338" s="7">
        <v>41.5</v>
      </c>
      <c r="H338" s="7" t="s">
        <v>709</v>
      </c>
      <c r="I338" s="6" t="s">
        <v>699</v>
      </c>
      <c r="J338" s="6">
        <v>1</v>
      </c>
      <c r="K338" s="6">
        <v>1</v>
      </c>
    </row>
    <row r="339" spans="1:11" x14ac:dyDescent="0.2">
      <c r="A339" s="6">
        <v>7</v>
      </c>
      <c r="B339" s="6" t="s">
        <v>683</v>
      </c>
      <c r="C339" s="6" t="s">
        <v>682</v>
      </c>
      <c r="D339" s="6" t="s">
        <v>684</v>
      </c>
      <c r="E339" s="7">
        <v>642.20000000000005</v>
      </c>
      <c r="F339" s="7">
        <v>655.4</v>
      </c>
      <c r="G339" s="7">
        <v>13.199999999999932</v>
      </c>
      <c r="H339" s="7" t="s">
        <v>709</v>
      </c>
      <c r="I339" s="6" t="s">
        <v>699</v>
      </c>
      <c r="J339" s="6">
        <v>1</v>
      </c>
      <c r="K339" s="6">
        <v>1</v>
      </c>
    </row>
    <row r="340" spans="1:11" x14ac:dyDescent="0.2">
      <c r="A340" s="6">
        <v>7</v>
      </c>
      <c r="B340" s="6" t="s">
        <v>685</v>
      </c>
      <c r="C340" s="6" t="s">
        <v>684</v>
      </c>
      <c r="D340" s="6" t="s">
        <v>686</v>
      </c>
      <c r="E340" s="7">
        <v>655.4</v>
      </c>
      <c r="F340" s="7">
        <v>689.4</v>
      </c>
      <c r="G340" s="7">
        <v>34</v>
      </c>
      <c r="H340" s="7" t="s">
        <v>709</v>
      </c>
      <c r="I340" s="6" t="s">
        <v>699</v>
      </c>
      <c r="J340" s="6">
        <v>1</v>
      </c>
      <c r="K340" s="6">
        <v>1</v>
      </c>
    </row>
    <row r="341" spans="1:11" x14ac:dyDescent="0.2">
      <c r="A341" s="6">
        <v>7</v>
      </c>
      <c r="B341" s="6" t="s">
        <v>687</v>
      </c>
      <c r="C341" s="6" t="s">
        <v>686</v>
      </c>
      <c r="D341" s="6" t="s">
        <v>688</v>
      </c>
      <c r="E341" s="7">
        <v>689.4</v>
      </c>
      <c r="F341" s="7">
        <v>746</v>
      </c>
      <c r="G341" s="7">
        <v>56.600000000000023</v>
      </c>
      <c r="H341" s="7" t="s">
        <v>709</v>
      </c>
      <c r="I341" s="6" t="s">
        <v>699</v>
      </c>
      <c r="J341" s="6">
        <v>1</v>
      </c>
      <c r="K341" s="6">
        <v>1</v>
      </c>
    </row>
    <row r="342" spans="1:11" x14ac:dyDescent="0.2">
      <c r="A342" s="6">
        <v>7</v>
      </c>
      <c r="B342" s="6" t="s">
        <v>689</v>
      </c>
      <c r="C342" s="6" t="s">
        <v>688</v>
      </c>
      <c r="D342" s="6" t="s">
        <v>690</v>
      </c>
      <c r="E342" s="7">
        <v>746</v>
      </c>
      <c r="F342" s="7">
        <v>751.8</v>
      </c>
      <c r="G342" s="7">
        <v>5.7999999999999545</v>
      </c>
      <c r="H342" s="7" t="s">
        <v>709</v>
      </c>
      <c r="I342" s="6" t="s">
        <v>702</v>
      </c>
      <c r="J342" s="6">
        <v>1</v>
      </c>
      <c r="K342" s="6">
        <v>1</v>
      </c>
    </row>
    <row r="343" spans="1:11" x14ac:dyDescent="0.2">
      <c r="A343" s="6">
        <v>7</v>
      </c>
      <c r="B343" s="6" t="s">
        <v>691</v>
      </c>
      <c r="C343" s="6" t="s">
        <v>692</v>
      </c>
      <c r="D343" s="6" t="s">
        <v>693</v>
      </c>
      <c r="E343" s="7">
        <v>751.8</v>
      </c>
      <c r="F343" s="7">
        <v>760</v>
      </c>
      <c r="G343" s="7">
        <v>8.2000000000000455</v>
      </c>
      <c r="H343" s="7" t="s">
        <v>709</v>
      </c>
      <c r="I343" s="6" t="s">
        <v>702</v>
      </c>
      <c r="J343" s="6">
        <v>1</v>
      </c>
      <c r="K343" s="6">
        <v>1</v>
      </c>
    </row>
    <row r="344" spans="1:11" x14ac:dyDescent="0.2">
      <c r="A344" s="6">
        <v>7</v>
      </c>
      <c r="B344" s="6" t="s">
        <v>694</v>
      </c>
      <c r="C344" s="6" t="s">
        <v>695</v>
      </c>
      <c r="D344" s="6" t="s">
        <v>696</v>
      </c>
      <c r="E344" s="7">
        <v>760</v>
      </c>
      <c r="F344" s="7">
        <v>787.3</v>
      </c>
      <c r="G344" s="7">
        <v>27.299999999999955</v>
      </c>
      <c r="H344" s="7" t="s">
        <v>709</v>
      </c>
      <c r="I344" s="6" t="s">
        <v>699</v>
      </c>
      <c r="J344" s="6">
        <v>1</v>
      </c>
      <c r="K344" s="6">
        <v>1</v>
      </c>
    </row>
    <row r="345" spans="1:11" x14ac:dyDescent="0.2">
      <c r="A345" s="6">
        <v>7</v>
      </c>
      <c r="B345" s="6" t="s">
        <v>697</v>
      </c>
      <c r="C345" s="6" t="s">
        <v>696</v>
      </c>
      <c r="D345" s="6" t="s">
        <v>698</v>
      </c>
      <c r="E345" s="7">
        <v>787.3</v>
      </c>
      <c r="F345" s="7">
        <v>821.6</v>
      </c>
      <c r="G345" s="7">
        <v>34.300000000000068</v>
      </c>
      <c r="H345" s="7" t="s">
        <v>709</v>
      </c>
      <c r="I345" s="6" t="s">
        <v>699</v>
      </c>
      <c r="J345" s="6">
        <v>1</v>
      </c>
      <c r="K345" s="6">
        <v>1</v>
      </c>
    </row>
    <row r="346" spans="1:11" x14ac:dyDescent="0.2">
      <c r="A346" s="10">
        <v>7</v>
      </c>
      <c r="B346" s="10" t="s">
        <v>713</v>
      </c>
      <c r="C346" s="10" t="s">
        <v>698</v>
      </c>
      <c r="D346" s="10" t="s">
        <v>714</v>
      </c>
      <c r="E346" s="11">
        <v>821.6</v>
      </c>
      <c r="F346" s="11">
        <v>832.2</v>
      </c>
      <c r="G346" s="11">
        <v>10.600000000000023</v>
      </c>
      <c r="H346" s="11" t="s">
        <v>709</v>
      </c>
      <c r="I346" s="10" t="s">
        <v>701</v>
      </c>
      <c r="J346" s="10">
        <v>1</v>
      </c>
      <c r="K346" s="10">
        <v>1</v>
      </c>
    </row>
    <row r="347" spans="1:11" x14ac:dyDescent="0.2">
      <c r="A347" s="10">
        <v>7</v>
      </c>
      <c r="B347" s="10" t="s">
        <v>715</v>
      </c>
      <c r="C347" s="10" t="s">
        <v>716</v>
      </c>
      <c r="D347" s="10" t="s">
        <v>717</v>
      </c>
      <c r="E347" s="11">
        <v>832.2</v>
      </c>
      <c r="F347" s="11">
        <v>839.8</v>
      </c>
      <c r="G347" s="11">
        <v>7.5999999999999091</v>
      </c>
      <c r="H347" s="11" t="s">
        <v>709</v>
      </c>
      <c r="I347" s="10" t="s">
        <v>701</v>
      </c>
      <c r="J347" s="10">
        <v>1</v>
      </c>
      <c r="K347" s="10">
        <v>1</v>
      </c>
    </row>
    <row r="348" spans="1:11" x14ac:dyDescent="0.2">
      <c r="A348" s="10">
        <v>7</v>
      </c>
      <c r="B348" s="10" t="s">
        <v>718</v>
      </c>
      <c r="C348" s="10" t="s">
        <v>719</v>
      </c>
      <c r="D348" s="10" t="s">
        <v>720</v>
      </c>
      <c r="E348" s="11">
        <v>839.8</v>
      </c>
      <c r="F348" s="11">
        <v>855</v>
      </c>
      <c r="G348" s="11">
        <v>15.200000000000045</v>
      </c>
      <c r="H348" s="11" t="s">
        <v>709</v>
      </c>
      <c r="I348" s="10" t="s">
        <v>699</v>
      </c>
      <c r="J348" s="10">
        <v>1</v>
      </c>
      <c r="K348" s="10">
        <v>1</v>
      </c>
    </row>
  </sheetData>
  <dataValidations count="2">
    <dataValidation type="list" allowBlank="1" showInputMessage="1" showErrorMessage="1" sqref="I3:I348">
      <formula1>Lista</formula1>
    </dataValidation>
    <dataValidation type="decimal" allowBlank="1" showInputMessage="1" showErrorMessage="1" sqref="J3:K345">
      <formula1>0</formula1>
      <formula2>1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5"/>
  <sheetViews>
    <sheetView topLeftCell="A328" workbookViewId="0">
      <selection activeCell="A345" sqref="A345"/>
    </sheetView>
  </sheetViews>
  <sheetFormatPr defaultRowHeight="12" x14ac:dyDescent="0.2"/>
  <cols>
    <col min="1" max="1" width="10.5703125" style="2" bestFit="1" customWidth="1"/>
    <col min="2" max="16384" width="9.140625" style="2"/>
  </cols>
  <sheetData>
    <row r="1" spans="1:7" x14ac:dyDescent="0.2">
      <c r="A1" s="1" t="s">
        <v>712</v>
      </c>
      <c r="B1" s="1" t="s">
        <v>705</v>
      </c>
      <c r="C1" s="1" t="s">
        <v>706</v>
      </c>
      <c r="D1" s="1" t="s">
        <v>707</v>
      </c>
      <c r="G1" s="3"/>
    </row>
    <row r="2" spans="1:7" x14ac:dyDescent="0.2">
      <c r="A2" s="2" t="s">
        <v>7</v>
      </c>
      <c r="B2" s="3">
        <f>SUMIFS(PNV!G:G,PNV!I:I,"PAV",PNV!H:H,"Plano",PNV!B:B,'A Duplicar'!A2)</f>
        <v>0</v>
      </c>
      <c r="C2" s="3">
        <f>SUMIFS(PNV!G:G,PNV!I:I,"PAV",PNV!H:H,"Ondulado",PNV!B:B,'A Duplicar'!A2)</f>
        <v>4.5</v>
      </c>
      <c r="D2" s="3">
        <f>SUMIFS(PNV!G:G,PNV!I:I,"PAV",PNV!H:H,"Montanhoso",PNV!B:B,'A Duplicar'!A2)</f>
        <v>0</v>
      </c>
      <c r="G2" s="3"/>
    </row>
    <row r="3" spans="1:7" x14ac:dyDescent="0.2">
      <c r="A3" s="2" t="s">
        <v>10</v>
      </c>
      <c r="B3" s="3">
        <f>SUMIFS(PNV!G:G,PNV!I:I,"PAV",PNV!H:H,"Plano",PNV!B:B,'A Duplicar'!A3)</f>
        <v>0</v>
      </c>
      <c r="C3" s="3">
        <f>SUMIFS(PNV!G:G,PNV!I:I,"PAV",PNV!H:H,"Ondulado",PNV!B:B,'A Duplicar'!A3)</f>
        <v>9.6999999999999886</v>
      </c>
      <c r="D3" s="3">
        <f>SUMIFS(PNV!G:G,PNV!I:I,"PAV",PNV!H:H,"Montanhoso",PNV!B:B,'A Duplicar'!A3)</f>
        <v>0</v>
      </c>
      <c r="G3" s="3"/>
    </row>
    <row r="4" spans="1:7" x14ac:dyDescent="0.2">
      <c r="A4" s="2" t="s">
        <v>12</v>
      </c>
      <c r="B4" s="3">
        <f>SUMIFS(PNV!G:G,PNV!I:I,"PAV",PNV!H:H,"Plano",PNV!B:B,'A Duplicar'!A4)</f>
        <v>0</v>
      </c>
      <c r="C4" s="3">
        <f>SUMIFS(PNV!G:G,PNV!I:I,"PAV",PNV!H:H,"Ondulado",PNV!B:B,'A Duplicar'!A4)</f>
        <v>11.800000000000011</v>
      </c>
      <c r="D4" s="3">
        <f>SUMIFS(PNV!G:G,PNV!I:I,"PAV",PNV!H:H,"Montanhoso",PNV!B:B,'A Duplicar'!A4)</f>
        <v>0</v>
      </c>
      <c r="G4" s="3"/>
    </row>
    <row r="5" spans="1:7" x14ac:dyDescent="0.2">
      <c r="A5" s="2" t="s">
        <v>14</v>
      </c>
      <c r="B5" s="3">
        <f>SUMIFS(PNV!G:G,PNV!I:I,"PAV",PNV!H:H,"Plano",PNV!B:B,'A Duplicar'!A5)</f>
        <v>0</v>
      </c>
      <c r="C5" s="3">
        <f>SUMIFS(PNV!G:G,PNV!I:I,"PAV",PNV!H:H,"Ondulado",PNV!B:B,'A Duplicar'!A5)</f>
        <v>15.300000000000011</v>
      </c>
      <c r="D5" s="3">
        <f>SUMIFS(PNV!G:G,PNV!I:I,"PAV",PNV!H:H,"Montanhoso",PNV!B:B,'A Duplicar'!A5)</f>
        <v>0</v>
      </c>
    </row>
    <row r="6" spans="1:7" x14ac:dyDescent="0.2">
      <c r="A6" s="2" t="s">
        <v>16</v>
      </c>
      <c r="B6" s="3">
        <f>SUMIFS(PNV!G:G,PNV!I:I,"PAV",PNV!H:H,"Plano",PNV!B:B,'A Duplicar'!A6)</f>
        <v>0</v>
      </c>
      <c r="C6" s="3">
        <f>SUMIFS(PNV!G:G,PNV!I:I,"PAV",PNV!H:H,"Ondulado",PNV!B:B,'A Duplicar'!A6)</f>
        <v>12.199999999999989</v>
      </c>
      <c r="D6" s="3">
        <f>SUMIFS(PNV!G:G,PNV!I:I,"PAV",PNV!H:H,"Montanhoso",PNV!B:B,'A Duplicar'!A6)</f>
        <v>0</v>
      </c>
    </row>
    <row r="7" spans="1:7" x14ac:dyDescent="0.2">
      <c r="A7" s="2" t="s">
        <v>18</v>
      </c>
      <c r="B7" s="3">
        <f>SUMIFS(PNV!G:G,PNV!I:I,"PAV",PNV!H:H,"Plano",PNV!B:B,'A Duplicar'!A7)</f>
        <v>0</v>
      </c>
      <c r="C7" s="3">
        <f>SUMIFS(PNV!G:G,PNV!I:I,"PAV",PNV!H:H,"Ondulado",PNV!B:B,'A Duplicar'!A7)</f>
        <v>11.699999999999989</v>
      </c>
      <c r="D7" s="3">
        <f>SUMIFS(PNV!G:G,PNV!I:I,"PAV",PNV!H:H,"Montanhoso",PNV!B:B,'A Duplicar'!A7)</f>
        <v>0</v>
      </c>
    </row>
    <row r="8" spans="1:7" x14ac:dyDescent="0.2">
      <c r="A8" s="2" t="s">
        <v>20</v>
      </c>
      <c r="B8" s="3">
        <f>SUMIFS(PNV!G:G,PNV!I:I,"PAV",PNV!H:H,"Plano",PNV!B:B,'A Duplicar'!A8)</f>
        <v>0</v>
      </c>
      <c r="C8" s="3">
        <f>SUMIFS(PNV!G:G,PNV!I:I,"PAV",PNV!H:H,"Ondulado",PNV!B:B,'A Duplicar'!A8)</f>
        <v>3.4000000000000057</v>
      </c>
      <c r="D8" s="3">
        <f>SUMIFS(PNV!G:G,PNV!I:I,"PAV",PNV!H:H,"Montanhoso",PNV!B:B,'A Duplicar'!A8)</f>
        <v>0</v>
      </c>
    </row>
    <row r="9" spans="1:7" x14ac:dyDescent="0.2">
      <c r="A9" s="2" t="s">
        <v>22</v>
      </c>
      <c r="B9" s="3">
        <f>SUMIFS(PNV!G:G,PNV!I:I,"PAV",PNV!H:H,"Plano",PNV!B:B,'A Duplicar'!A9)</f>
        <v>0</v>
      </c>
      <c r="C9" s="3">
        <f>SUMIFS(PNV!G:G,PNV!I:I,"PAV",PNV!H:H,"Ondulado",PNV!B:B,'A Duplicar'!A9)</f>
        <v>14.5</v>
      </c>
      <c r="D9" s="3">
        <f>SUMIFS(PNV!G:G,PNV!I:I,"PAV",PNV!H:H,"Montanhoso",PNV!B:B,'A Duplicar'!A9)</f>
        <v>0</v>
      </c>
    </row>
    <row r="10" spans="1:7" x14ac:dyDescent="0.2">
      <c r="A10" s="2" t="s">
        <v>24</v>
      </c>
      <c r="B10" s="3">
        <f>SUMIFS(PNV!G:G,PNV!I:I,"PAV",PNV!H:H,"Plano",PNV!B:B,'A Duplicar'!A10)</f>
        <v>0</v>
      </c>
      <c r="C10" s="3">
        <f>SUMIFS(PNV!G:G,PNV!I:I,"PAV",PNV!H:H,"Ondulado",PNV!B:B,'A Duplicar'!A10)</f>
        <v>8.5999999999999943</v>
      </c>
      <c r="D10" s="3">
        <f>SUMIFS(PNV!G:G,PNV!I:I,"PAV",PNV!H:H,"Montanhoso",PNV!B:B,'A Duplicar'!A10)</f>
        <v>0</v>
      </c>
    </row>
    <row r="11" spans="1:7" x14ac:dyDescent="0.2">
      <c r="A11" s="2" t="s">
        <v>26</v>
      </c>
      <c r="B11" s="3">
        <f>SUMIFS(PNV!G:G,PNV!I:I,"PAV",PNV!H:H,"Plano",PNV!B:B,'A Duplicar'!A11)</f>
        <v>6.4000000000000341</v>
      </c>
      <c r="C11" s="3">
        <f>SUMIFS(PNV!G:G,PNV!I:I,"PAV",PNV!H:H,"Ondulado",PNV!B:B,'A Duplicar'!A11)</f>
        <v>0</v>
      </c>
      <c r="D11" s="3">
        <f>SUMIFS(PNV!G:G,PNV!I:I,"PAV",PNV!H:H,"Montanhoso",PNV!B:B,'A Duplicar'!A11)</f>
        <v>0</v>
      </c>
    </row>
    <row r="12" spans="1:7" x14ac:dyDescent="0.2">
      <c r="A12" s="2" t="s">
        <v>28</v>
      </c>
      <c r="B12" s="3">
        <f>SUMIFS(PNV!G:G,PNV!I:I,"PAV",PNV!H:H,"Plano",PNV!B:B,'A Duplicar'!A12)</f>
        <v>0</v>
      </c>
      <c r="C12" s="3">
        <f>SUMIFS(PNV!G:G,PNV!I:I,"PAV",PNV!H:H,"Ondulado",PNV!B:B,'A Duplicar'!A12)</f>
        <v>19.599999999999966</v>
      </c>
      <c r="D12" s="3">
        <f>SUMIFS(PNV!G:G,PNV!I:I,"PAV",PNV!H:H,"Montanhoso",PNV!B:B,'A Duplicar'!A12)</f>
        <v>0</v>
      </c>
    </row>
    <row r="13" spans="1:7" x14ac:dyDescent="0.2">
      <c r="A13" s="2" t="s">
        <v>30</v>
      </c>
      <c r="B13" s="3">
        <f>SUMIFS(PNV!G:G,PNV!I:I,"PAV",PNV!H:H,"Plano",PNV!B:B,'A Duplicar'!A13)</f>
        <v>0</v>
      </c>
      <c r="C13" s="3">
        <f>SUMIFS(PNV!G:G,PNV!I:I,"PAV",PNV!H:H,"Ondulado",PNV!B:B,'A Duplicar'!A13)</f>
        <v>4.3000000000000114</v>
      </c>
      <c r="D13" s="3">
        <f>SUMIFS(PNV!G:G,PNV!I:I,"PAV",PNV!H:H,"Montanhoso",PNV!B:B,'A Duplicar'!A13)</f>
        <v>0</v>
      </c>
    </row>
    <row r="14" spans="1:7" x14ac:dyDescent="0.2">
      <c r="A14" s="2" t="s">
        <v>32</v>
      </c>
      <c r="B14" s="3">
        <f>SUMIFS(PNV!G:G,PNV!I:I,"PAV",PNV!H:H,"Plano",PNV!B:B,'A Duplicar'!A14)</f>
        <v>0</v>
      </c>
      <c r="C14" s="3">
        <f>SUMIFS(PNV!G:G,PNV!I:I,"PAV",PNV!H:H,"Ondulado",PNV!B:B,'A Duplicar'!A14)</f>
        <v>13.899999999999977</v>
      </c>
      <c r="D14" s="3">
        <f>SUMIFS(PNV!G:G,PNV!I:I,"PAV",PNV!H:H,"Montanhoso",PNV!B:B,'A Duplicar'!A14)</f>
        <v>0</v>
      </c>
    </row>
    <row r="15" spans="1:7" x14ac:dyDescent="0.2">
      <c r="A15" s="2" t="s">
        <v>34</v>
      </c>
      <c r="B15" s="3">
        <f>SUMIFS(PNV!G:G,PNV!I:I,"PAV",PNV!H:H,"Plano",PNV!B:B,'A Duplicar'!A15)</f>
        <v>0</v>
      </c>
      <c r="C15" s="3">
        <f>SUMIFS(PNV!G:G,PNV!I:I,"PAV",PNV!H:H,"Ondulado",PNV!B:B,'A Duplicar'!A15)</f>
        <v>25.100000000000023</v>
      </c>
      <c r="D15" s="3">
        <f>SUMIFS(PNV!G:G,PNV!I:I,"PAV",PNV!H:H,"Montanhoso",PNV!B:B,'A Duplicar'!A15)</f>
        <v>0</v>
      </c>
    </row>
    <row r="16" spans="1:7" x14ac:dyDescent="0.2">
      <c r="A16" s="2" t="s">
        <v>36</v>
      </c>
      <c r="B16" s="3">
        <f>SUMIFS(PNV!G:G,PNV!I:I,"PAV",PNV!H:H,"Plano",PNV!B:B,'A Duplicar'!A16)</f>
        <v>0</v>
      </c>
      <c r="C16" s="3">
        <f>SUMIFS(PNV!G:G,PNV!I:I,"PAV",PNV!H:H,"Ondulado",PNV!B:B,'A Duplicar'!A16)</f>
        <v>20.699999999999989</v>
      </c>
      <c r="D16" s="3">
        <f>SUMIFS(PNV!G:G,PNV!I:I,"PAV",PNV!H:H,"Montanhoso",PNV!B:B,'A Duplicar'!A16)</f>
        <v>0</v>
      </c>
    </row>
    <row r="17" spans="1:4" x14ac:dyDescent="0.2">
      <c r="A17" s="2" t="s">
        <v>38</v>
      </c>
      <c r="B17" s="3">
        <f>SUMIFS(PNV!G:G,PNV!I:I,"PAV",PNV!H:H,"Plano",PNV!B:B,'A Duplicar'!A17)</f>
        <v>0</v>
      </c>
      <c r="C17" s="3">
        <f>SUMIFS(PNV!G:G,PNV!I:I,"PAV",PNV!H:H,"Ondulado",PNV!B:B,'A Duplicar'!A17)</f>
        <v>16.5</v>
      </c>
      <c r="D17" s="3">
        <f>SUMIFS(PNV!G:G,PNV!I:I,"PAV",PNV!H:H,"Montanhoso",PNV!B:B,'A Duplicar'!A17)</f>
        <v>0</v>
      </c>
    </row>
    <row r="18" spans="1:4" x14ac:dyDescent="0.2">
      <c r="A18" s="2" t="s">
        <v>40</v>
      </c>
      <c r="B18" s="3">
        <f>SUMIFS(PNV!G:G,PNV!I:I,"PAV",PNV!H:H,"Plano",PNV!B:B,'A Duplicar'!A18)</f>
        <v>0</v>
      </c>
      <c r="C18" s="3">
        <f>SUMIFS(PNV!G:G,PNV!I:I,"PAV",PNV!H:H,"Ondulado",PNV!B:B,'A Duplicar'!A18)</f>
        <v>1.1999999999999886</v>
      </c>
      <c r="D18" s="3">
        <f>SUMIFS(PNV!G:G,PNV!I:I,"PAV",PNV!H:H,"Montanhoso",PNV!B:B,'A Duplicar'!A18)</f>
        <v>0</v>
      </c>
    </row>
    <row r="19" spans="1:4" x14ac:dyDescent="0.2">
      <c r="A19" s="2" t="s">
        <v>42</v>
      </c>
      <c r="B19" s="3">
        <f>SUMIFS(PNV!G:G,PNV!I:I,"PAV",PNV!H:H,"Plano",PNV!B:B,'A Duplicar'!A19)</f>
        <v>0</v>
      </c>
      <c r="C19" s="3">
        <f>SUMIFS(PNV!G:G,PNV!I:I,"PAV",PNV!H:H,"Ondulado",PNV!B:B,'A Duplicar'!A19)</f>
        <v>30.700000000000045</v>
      </c>
      <c r="D19" s="3">
        <f>SUMIFS(PNV!G:G,PNV!I:I,"PAV",PNV!H:H,"Montanhoso",PNV!B:B,'A Duplicar'!A19)</f>
        <v>0</v>
      </c>
    </row>
    <row r="20" spans="1:4" x14ac:dyDescent="0.2">
      <c r="A20" s="2" t="s">
        <v>44</v>
      </c>
      <c r="B20" s="3">
        <f>SUMIFS(PNV!G:G,PNV!I:I,"PAV",PNV!H:H,"Plano",PNV!B:B,'A Duplicar'!A20)</f>
        <v>0</v>
      </c>
      <c r="C20" s="3">
        <f>SUMIFS(PNV!G:G,PNV!I:I,"PAV",PNV!H:H,"Ondulado",PNV!B:B,'A Duplicar'!A20)</f>
        <v>26.899999999999977</v>
      </c>
      <c r="D20" s="3">
        <f>SUMIFS(PNV!G:G,PNV!I:I,"PAV",PNV!H:H,"Montanhoso",PNV!B:B,'A Duplicar'!A20)</f>
        <v>0</v>
      </c>
    </row>
    <row r="21" spans="1:4" x14ac:dyDescent="0.2">
      <c r="A21" s="2" t="s">
        <v>46</v>
      </c>
      <c r="B21" s="3">
        <f>SUMIFS(PNV!G:G,PNV!I:I,"PAV",PNV!H:H,"Plano",PNV!B:B,'A Duplicar'!A21)</f>
        <v>0</v>
      </c>
      <c r="C21" s="3">
        <f>SUMIFS(PNV!G:G,PNV!I:I,"PAV",PNV!H:H,"Ondulado",PNV!B:B,'A Duplicar'!A21)</f>
        <v>15.800000000000011</v>
      </c>
      <c r="D21" s="3">
        <f>SUMIFS(PNV!G:G,PNV!I:I,"PAV",PNV!H:H,"Montanhoso",PNV!B:B,'A Duplicar'!A21)</f>
        <v>0</v>
      </c>
    </row>
    <row r="22" spans="1:4" x14ac:dyDescent="0.2">
      <c r="A22" s="2" t="s">
        <v>48</v>
      </c>
      <c r="B22" s="3">
        <f>SUMIFS(PNV!G:G,PNV!I:I,"PAV",PNV!H:H,"Plano",PNV!B:B,'A Duplicar'!A22)</f>
        <v>0</v>
      </c>
      <c r="C22" s="3">
        <f>SUMIFS(PNV!G:G,PNV!I:I,"PAV",PNV!H:H,"Ondulado",PNV!B:B,'A Duplicar'!A22)</f>
        <v>4.6999999999999886</v>
      </c>
      <c r="D22" s="3">
        <f>SUMIFS(PNV!G:G,PNV!I:I,"PAV",PNV!H:H,"Montanhoso",PNV!B:B,'A Duplicar'!A22)</f>
        <v>0</v>
      </c>
    </row>
    <row r="23" spans="1:4" x14ac:dyDescent="0.2">
      <c r="A23" s="2" t="s">
        <v>50</v>
      </c>
      <c r="B23" s="3">
        <f>SUMIFS(PNV!G:G,PNV!I:I,"PAV",PNV!H:H,"Plano",PNV!B:B,'A Duplicar'!A23)</f>
        <v>0</v>
      </c>
      <c r="C23" s="3">
        <f>SUMIFS(PNV!G:G,PNV!I:I,"PAV",PNV!H:H,"Ondulado",PNV!B:B,'A Duplicar'!A23)</f>
        <v>1.6000000000000227</v>
      </c>
      <c r="D23" s="3">
        <f>SUMIFS(PNV!G:G,PNV!I:I,"PAV",PNV!H:H,"Montanhoso",PNV!B:B,'A Duplicar'!A23)</f>
        <v>0</v>
      </c>
    </row>
    <row r="24" spans="1:4" x14ac:dyDescent="0.2">
      <c r="A24" s="2" t="s">
        <v>52</v>
      </c>
      <c r="B24" s="3">
        <f>SUMIFS(PNV!G:G,PNV!I:I,"PAV",PNV!H:H,"Plano",PNV!B:B,'A Duplicar'!A24)</f>
        <v>0</v>
      </c>
      <c r="C24" s="3">
        <f>SUMIFS(PNV!G:G,PNV!I:I,"PAV",PNV!H:H,"Ondulado",PNV!B:B,'A Duplicar'!A24)</f>
        <v>1.3999999999999773</v>
      </c>
      <c r="D24" s="3">
        <f>SUMIFS(PNV!G:G,PNV!I:I,"PAV",PNV!H:H,"Montanhoso",PNV!B:B,'A Duplicar'!A24)</f>
        <v>0</v>
      </c>
    </row>
    <row r="25" spans="1:4" x14ac:dyDescent="0.2">
      <c r="A25" s="2" t="s">
        <v>54</v>
      </c>
      <c r="B25" s="3">
        <f>SUMIFS(PNV!G:G,PNV!I:I,"PAV",PNV!H:H,"Plano",PNV!B:B,'A Duplicar'!A25)</f>
        <v>0</v>
      </c>
      <c r="C25" s="3">
        <f>SUMIFS(PNV!G:G,PNV!I:I,"PAV",PNV!H:H,"Ondulado",PNV!B:B,'A Duplicar'!A25)</f>
        <v>22.600000000000023</v>
      </c>
      <c r="D25" s="3">
        <f>SUMIFS(PNV!G:G,PNV!I:I,"PAV",PNV!H:H,"Montanhoso",PNV!B:B,'A Duplicar'!A25)</f>
        <v>0</v>
      </c>
    </row>
    <row r="26" spans="1:4" x14ac:dyDescent="0.2">
      <c r="A26" s="2" t="s">
        <v>56</v>
      </c>
      <c r="B26" s="3">
        <f>SUMIFS(PNV!G:G,PNV!I:I,"PAV",PNV!H:H,"Plano",PNV!B:B,'A Duplicar'!A26)</f>
        <v>0</v>
      </c>
      <c r="C26" s="3">
        <f>SUMIFS(PNV!G:G,PNV!I:I,"PAV",PNV!H:H,"Ondulado",PNV!B:B,'A Duplicar'!A26)</f>
        <v>5.0999999999999659</v>
      </c>
      <c r="D26" s="3">
        <f>SUMIFS(PNV!G:G,PNV!I:I,"PAV",PNV!H:H,"Montanhoso",PNV!B:B,'A Duplicar'!A26)</f>
        <v>0</v>
      </c>
    </row>
    <row r="27" spans="1:4" x14ac:dyDescent="0.2">
      <c r="A27" s="2" t="s">
        <v>58</v>
      </c>
      <c r="B27" s="3">
        <f>SUMIFS(PNV!G:G,PNV!I:I,"PAV",PNV!H:H,"Plano",PNV!B:B,'A Duplicar'!A27)</f>
        <v>0</v>
      </c>
      <c r="C27" s="3">
        <f>SUMIFS(PNV!G:G,PNV!I:I,"PAV",PNV!H:H,"Ondulado",PNV!B:B,'A Duplicar'!A27)</f>
        <v>6.6999999999999886</v>
      </c>
      <c r="D27" s="3">
        <f>SUMIFS(PNV!G:G,PNV!I:I,"PAV",PNV!H:H,"Montanhoso",PNV!B:B,'A Duplicar'!A27)</f>
        <v>0</v>
      </c>
    </row>
    <row r="28" spans="1:4" x14ac:dyDescent="0.2">
      <c r="A28" s="2" t="s">
        <v>60</v>
      </c>
      <c r="B28" s="3">
        <f>SUMIFS(PNV!G:G,PNV!I:I,"PAV",PNV!H:H,"Plano",PNV!B:B,'A Duplicar'!A28)</f>
        <v>0</v>
      </c>
      <c r="C28" s="3">
        <f>SUMIFS(PNV!G:G,PNV!I:I,"PAV",PNV!H:H,"Ondulado",PNV!B:B,'A Duplicar'!A28)</f>
        <v>9.2000000000000455</v>
      </c>
      <c r="D28" s="3">
        <f>SUMIFS(PNV!G:G,PNV!I:I,"PAV",PNV!H:H,"Montanhoso",PNV!B:B,'A Duplicar'!A28)</f>
        <v>0</v>
      </c>
    </row>
    <row r="29" spans="1:4" x14ac:dyDescent="0.2">
      <c r="A29" s="2" t="s">
        <v>62</v>
      </c>
      <c r="B29" s="3">
        <f>SUMIFS(PNV!G:G,PNV!I:I,"PAV",PNV!H:H,"Plano",PNV!B:B,'A Duplicar'!A29)</f>
        <v>0</v>
      </c>
      <c r="C29" s="3">
        <f>SUMIFS(PNV!G:G,PNV!I:I,"PAV",PNV!H:H,"Ondulado",PNV!B:B,'A Duplicar'!A29)</f>
        <v>17.099999999999966</v>
      </c>
      <c r="D29" s="3">
        <f>SUMIFS(PNV!G:G,PNV!I:I,"PAV",PNV!H:H,"Montanhoso",PNV!B:B,'A Duplicar'!A29)</f>
        <v>0</v>
      </c>
    </row>
    <row r="30" spans="1:4" x14ac:dyDescent="0.2">
      <c r="A30" s="2" t="s">
        <v>64</v>
      </c>
      <c r="B30" s="3">
        <f>SUMIFS(PNV!G:G,PNV!I:I,"PAV",PNV!H:H,"Plano",PNV!B:B,'A Duplicar'!A30)</f>
        <v>0</v>
      </c>
      <c r="C30" s="3">
        <f>SUMIFS(PNV!G:G,PNV!I:I,"PAV",PNV!H:H,"Ondulado",PNV!B:B,'A Duplicar'!A30)</f>
        <v>4.9000000000000341</v>
      </c>
      <c r="D30" s="3">
        <f>SUMIFS(PNV!G:G,PNV!I:I,"PAV",PNV!H:H,"Montanhoso",PNV!B:B,'A Duplicar'!A30)</f>
        <v>0</v>
      </c>
    </row>
    <row r="31" spans="1:4" x14ac:dyDescent="0.2">
      <c r="A31" s="2" t="s">
        <v>66</v>
      </c>
      <c r="B31" s="3">
        <f>SUMIFS(PNV!G:G,PNV!I:I,"PAV",PNV!H:H,"Plano",PNV!B:B,'A Duplicar'!A31)</f>
        <v>0</v>
      </c>
      <c r="C31" s="3">
        <f>SUMIFS(PNV!G:G,PNV!I:I,"PAV",PNV!H:H,"Ondulado",PNV!B:B,'A Duplicar'!A31)</f>
        <v>12.600000000000023</v>
      </c>
      <c r="D31" s="3">
        <f>SUMIFS(PNV!G:G,PNV!I:I,"PAV",PNV!H:H,"Montanhoso",PNV!B:B,'A Duplicar'!A31)</f>
        <v>0</v>
      </c>
    </row>
    <row r="32" spans="1:4" x14ac:dyDescent="0.2">
      <c r="A32" s="2" t="s">
        <v>68</v>
      </c>
      <c r="B32" s="3">
        <f>SUMIFS(PNV!G:G,PNV!I:I,"PAV",PNV!H:H,"Plano",PNV!B:B,'A Duplicar'!A32)</f>
        <v>0</v>
      </c>
      <c r="C32" s="3">
        <f>SUMIFS(PNV!G:G,PNV!I:I,"PAV",PNV!H:H,"Ondulado",PNV!B:B,'A Duplicar'!A32)</f>
        <v>15.799999999999955</v>
      </c>
      <c r="D32" s="3">
        <f>SUMIFS(PNV!G:G,PNV!I:I,"PAV",PNV!H:H,"Montanhoso",PNV!B:B,'A Duplicar'!A32)</f>
        <v>0</v>
      </c>
    </row>
    <row r="33" spans="1:4" x14ac:dyDescent="0.2">
      <c r="A33" s="2" t="s">
        <v>70</v>
      </c>
      <c r="B33" s="3">
        <f>SUMIFS(PNV!G:G,PNV!I:I,"PAV",PNV!H:H,"Plano",PNV!B:B,'A Duplicar'!A33)</f>
        <v>0</v>
      </c>
      <c r="C33" s="3">
        <f>SUMIFS(PNV!G:G,PNV!I:I,"PAV",PNV!H:H,"Ondulado",PNV!B:B,'A Duplicar'!A33)</f>
        <v>19</v>
      </c>
      <c r="D33" s="3">
        <f>SUMIFS(PNV!G:G,PNV!I:I,"PAV",PNV!H:H,"Montanhoso",PNV!B:B,'A Duplicar'!A33)</f>
        <v>0</v>
      </c>
    </row>
    <row r="34" spans="1:4" x14ac:dyDescent="0.2">
      <c r="A34" s="2" t="s">
        <v>72</v>
      </c>
      <c r="B34" s="3">
        <f>SUMIFS(PNV!G:G,PNV!I:I,"PAV",PNV!H:H,"Plano",PNV!B:B,'A Duplicar'!A34)</f>
        <v>0</v>
      </c>
      <c r="C34" s="3">
        <f>SUMIFS(PNV!G:G,PNV!I:I,"PAV",PNV!H:H,"Ondulado",PNV!B:B,'A Duplicar'!A34)</f>
        <v>7.1000000000000227</v>
      </c>
      <c r="D34" s="3">
        <f>SUMIFS(PNV!G:G,PNV!I:I,"PAV",PNV!H:H,"Montanhoso",PNV!B:B,'A Duplicar'!A34)</f>
        <v>0</v>
      </c>
    </row>
    <row r="35" spans="1:4" x14ac:dyDescent="0.2">
      <c r="A35" s="2" t="s">
        <v>74</v>
      </c>
      <c r="B35" s="3">
        <f>SUMIFS(PNV!G:G,PNV!I:I,"PAV",PNV!H:H,"Plano",PNV!B:B,'A Duplicar'!A35)</f>
        <v>0</v>
      </c>
      <c r="C35" s="3">
        <f>SUMIFS(PNV!G:G,PNV!I:I,"PAV",PNV!H:H,"Ondulado",PNV!B:B,'A Duplicar'!A35)</f>
        <v>17.299999999999955</v>
      </c>
      <c r="D35" s="3">
        <f>SUMIFS(PNV!G:G,PNV!I:I,"PAV",PNV!H:H,"Montanhoso",PNV!B:B,'A Duplicar'!A35)</f>
        <v>0</v>
      </c>
    </row>
    <row r="36" spans="1:4" x14ac:dyDescent="0.2">
      <c r="A36" s="2" t="s">
        <v>76</v>
      </c>
      <c r="B36" s="3">
        <f>SUMIFS(PNV!G:G,PNV!I:I,"PAV",PNV!H:H,"Plano",PNV!B:B,'A Duplicar'!A36)</f>
        <v>0</v>
      </c>
      <c r="C36" s="3">
        <f>SUMIFS(PNV!G:G,PNV!I:I,"PAV",PNV!H:H,"Ondulado",PNV!B:B,'A Duplicar'!A36)</f>
        <v>6.3000000000000682</v>
      </c>
      <c r="D36" s="3">
        <f>SUMIFS(PNV!G:G,PNV!I:I,"PAV",PNV!H:H,"Montanhoso",PNV!B:B,'A Duplicar'!A36)</f>
        <v>0</v>
      </c>
    </row>
    <row r="37" spans="1:4" x14ac:dyDescent="0.2">
      <c r="A37" s="2" t="s">
        <v>78</v>
      </c>
      <c r="B37" s="3">
        <f>SUMIFS(PNV!G:G,PNV!I:I,"PAV",PNV!H:H,"Plano",PNV!B:B,'A Duplicar'!A37)</f>
        <v>0</v>
      </c>
      <c r="C37" s="3">
        <f>SUMIFS(PNV!G:G,PNV!I:I,"PAV",PNV!H:H,"Ondulado",PNV!B:B,'A Duplicar'!A37)</f>
        <v>7.3999999999999773</v>
      </c>
      <c r="D37" s="3">
        <f>SUMIFS(PNV!G:G,PNV!I:I,"PAV",PNV!H:H,"Montanhoso",PNV!B:B,'A Duplicar'!A37)</f>
        <v>0</v>
      </c>
    </row>
    <row r="38" spans="1:4" x14ac:dyDescent="0.2">
      <c r="A38" s="2" t="s">
        <v>80</v>
      </c>
      <c r="B38" s="3">
        <f>SUMIFS(PNV!G:G,PNV!I:I,"PAV",PNV!H:H,"Plano",PNV!B:B,'A Duplicar'!A38)</f>
        <v>0</v>
      </c>
      <c r="C38" s="3">
        <f>SUMIFS(PNV!G:G,PNV!I:I,"PAV",PNV!H:H,"Ondulado",PNV!B:B,'A Duplicar'!A38)</f>
        <v>36.699999999999932</v>
      </c>
      <c r="D38" s="3">
        <f>SUMIFS(PNV!G:G,PNV!I:I,"PAV",PNV!H:H,"Montanhoso",PNV!B:B,'A Duplicar'!A38)</f>
        <v>0</v>
      </c>
    </row>
    <row r="39" spans="1:4" x14ac:dyDescent="0.2">
      <c r="A39" s="2" t="s">
        <v>82</v>
      </c>
      <c r="B39" s="3">
        <f>SUMIFS(PNV!G:G,PNV!I:I,"PAV",PNV!H:H,"Plano",PNV!B:B,'A Duplicar'!A39)</f>
        <v>0</v>
      </c>
      <c r="C39" s="3">
        <f>SUMIFS(PNV!G:G,PNV!I:I,"PAV",PNV!H:H,"Ondulado",PNV!B:B,'A Duplicar'!A39)</f>
        <v>13.900000000000091</v>
      </c>
      <c r="D39" s="3">
        <f>SUMIFS(PNV!G:G,PNV!I:I,"PAV",PNV!H:H,"Montanhoso",PNV!B:B,'A Duplicar'!A39)</f>
        <v>0</v>
      </c>
    </row>
    <row r="40" spans="1:4" x14ac:dyDescent="0.2">
      <c r="A40" s="2" t="s">
        <v>84</v>
      </c>
      <c r="B40" s="3">
        <f>SUMIFS(PNV!G:G,PNV!I:I,"PAV",PNV!H:H,"Plano",PNV!B:B,'A Duplicar'!A40)</f>
        <v>0</v>
      </c>
      <c r="C40" s="3">
        <f>SUMIFS(PNV!G:G,PNV!I:I,"PAV",PNV!H:H,"Ondulado",PNV!B:B,'A Duplicar'!A40)</f>
        <v>16.599999999999909</v>
      </c>
      <c r="D40" s="3">
        <f>SUMIFS(PNV!G:G,PNV!I:I,"PAV",PNV!H:H,"Montanhoso",PNV!B:B,'A Duplicar'!A40)</f>
        <v>0</v>
      </c>
    </row>
    <row r="41" spans="1:4" x14ac:dyDescent="0.2">
      <c r="A41" s="2" t="s">
        <v>86</v>
      </c>
      <c r="B41" s="3">
        <f>SUMIFS(PNV!G:G,PNV!I:I,"PAV",PNV!H:H,"Plano",PNV!B:B,'A Duplicar'!A41)</f>
        <v>0</v>
      </c>
      <c r="C41" s="3">
        <f>SUMIFS(PNV!G:G,PNV!I:I,"PAV",PNV!H:H,"Ondulado",PNV!B:B,'A Duplicar'!A41)</f>
        <v>14.700000000000045</v>
      </c>
      <c r="D41" s="3">
        <f>SUMIFS(PNV!G:G,PNV!I:I,"PAV",PNV!H:H,"Montanhoso",PNV!B:B,'A Duplicar'!A41)</f>
        <v>0</v>
      </c>
    </row>
    <row r="42" spans="1:4" x14ac:dyDescent="0.2">
      <c r="A42" s="2" t="s">
        <v>88</v>
      </c>
      <c r="B42" s="3">
        <f>SUMIFS(PNV!G:G,PNV!I:I,"PAV",PNV!H:H,"Plano",PNV!B:B,'A Duplicar'!A42)</f>
        <v>0</v>
      </c>
      <c r="C42" s="3">
        <f>SUMIFS(PNV!G:G,PNV!I:I,"PAV",PNV!H:H,"Ondulado",PNV!B:B,'A Duplicar'!A42)</f>
        <v>22.899999999999977</v>
      </c>
      <c r="D42" s="3">
        <f>SUMIFS(PNV!G:G,PNV!I:I,"PAV",PNV!H:H,"Montanhoso",PNV!B:B,'A Duplicar'!A42)</f>
        <v>0</v>
      </c>
    </row>
    <row r="43" spans="1:4" x14ac:dyDescent="0.2">
      <c r="A43" s="2" t="s">
        <v>90</v>
      </c>
      <c r="B43" s="3">
        <f>SUMIFS(PNV!G:G,PNV!I:I,"PAV",PNV!H:H,"Plano",PNV!B:B,'A Duplicar'!A43)</f>
        <v>0</v>
      </c>
      <c r="C43" s="3">
        <f>SUMIFS(PNV!G:G,PNV!I:I,"PAV",PNV!H:H,"Ondulado",PNV!B:B,'A Duplicar'!A43)</f>
        <v>14.899999999999977</v>
      </c>
      <c r="D43" s="3">
        <f>SUMIFS(PNV!G:G,PNV!I:I,"PAV",PNV!H:H,"Montanhoso",PNV!B:B,'A Duplicar'!A43)</f>
        <v>0</v>
      </c>
    </row>
    <row r="44" spans="1:4" x14ac:dyDescent="0.2">
      <c r="A44" s="2" t="s">
        <v>92</v>
      </c>
      <c r="B44" s="3">
        <f>SUMIFS(PNV!G:G,PNV!I:I,"PAV",PNV!H:H,"Plano",PNV!B:B,'A Duplicar'!A44)</f>
        <v>0</v>
      </c>
      <c r="C44" s="3">
        <f>SUMIFS(PNV!G:G,PNV!I:I,"PAV",PNV!H:H,"Ondulado",PNV!B:B,'A Duplicar'!A44)</f>
        <v>27.200000000000045</v>
      </c>
      <c r="D44" s="3">
        <f>SUMIFS(PNV!G:G,PNV!I:I,"PAV",PNV!H:H,"Montanhoso",PNV!B:B,'A Duplicar'!A44)</f>
        <v>0</v>
      </c>
    </row>
    <row r="45" spans="1:4" x14ac:dyDescent="0.2">
      <c r="A45" s="2" t="s">
        <v>94</v>
      </c>
      <c r="B45" s="3">
        <f>SUMIFS(PNV!G:G,PNV!I:I,"PAV",PNV!H:H,"Plano",PNV!B:B,'A Duplicar'!A45)</f>
        <v>0</v>
      </c>
      <c r="C45" s="3">
        <f>SUMIFS(PNV!G:G,PNV!I:I,"PAV",PNV!H:H,"Ondulado",PNV!B:B,'A Duplicar'!A45)</f>
        <v>48.5</v>
      </c>
      <c r="D45" s="3">
        <f>SUMIFS(PNV!G:G,PNV!I:I,"PAV",PNV!H:H,"Montanhoso",PNV!B:B,'A Duplicar'!A45)</f>
        <v>0</v>
      </c>
    </row>
    <row r="46" spans="1:4" x14ac:dyDescent="0.2">
      <c r="A46" s="2" t="s">
        <v>96</v>
      </c>
      <c r="B46" s="3">
        <f>SUMIFS(PNV!G:G,PNV!I:I,"PAV",PNV!H:H,"Plano",PNV!B:B,'A Duplicar'!A46)</f>
        <v>0</v>
      </c>
      <c r="C46" s="3">
        <f>SUMIFS(PNV!G:G,PNV!I:I,"PAV",PNV!H:H,"Ondulado",PNV!B:B,'A Duplicar'!A46)</f>
        <v>15</v>
      </c>
      <c r="D46" s="3">
        <f>SUMIFS(PNV!G:G,PNV!I:I,"PAV",PNV!H:H,"Montanhoso",PNV!B:B,'A Duplicar'!A46)</f>
        <v>0</v>
      </c>
    </row>
    <row r="47" spans="1:4" x14ac:dyDescent="0.2">
      <c r="A47" s="2" t="s">
        <v>98</v>
      </c>
      <c r="B47" s="3">
        <f>SUMIFS(PNV!G:G,PNV!I:I,"PAV",PNV!H:H,"Plano",PNV!B:B,'A Duplicar'!A47)</f>
        <v>0</v>
      </c>
      <c r="C47" s="3">
        <f>SUMIFS(PNV!G:G,PNV!I:I,"PAV",PNV!H:H,"Ondulado",PNV!B:B,'A Duplicar'!A47)</f>
        <v>4.7000000000000455</v>
      </c>
      <c r="D47" s="3">
        <f>SUMIFS(PNV!G:G,PNV!I:I,"PAV",PNV!H:H,"Montanhoso",PNV!B:B,'A Duplicar'!A47)</f>
        <v>0</v>
      </c>
    </row>
    <row r="48" spans="1:4" x14ac:dyDescent="0.2">
      <c r="A48" s="2" t="s">
        <v>100</v>
      </c>
      <c r="B48" s="3">
        <f>SUMIFS(PNV!G:G,PNV!I:I,"PAV",PNV!H:H,"Plano",PNV!B:B,'A Duplicar'!A48)</f>
        <v>0</v>
      </c>
      <c r="C48" s="3">
        <f>SUMIFS(PNV!G:G,PNV!I:I,"PAV",PNV!H:H,"Ondulado",PNV!B:B,'A Duplicar'!A48)</f>
        <v>61.799999999999955</v>
      </c>
      <c r="D48" s="3">
        <f>SUMIFS(PNV!G:G,PNV!I:I,"PAV",PNV!H:H,"Montanhoso",PNV!B:B,'A Duplicar'!A48)</f>
        <v>0</v>
      </c>
    </row>
    <row r="49" spans="1:4" x14ac:dyDescent="0.2">
      <c r="A49" s="2" t="s">
        <v>102</v>
      </c>
      <c r="B49" s="3">
        <f>SUMIFS(PNV!G:G,PNV!I:I,"PAV",PNV!H:H,"Plano",PNV!B:B,'A Duplicar'!A49)</f>
        <v>0</v>
      </c>
      <c r="C49" s="3">
        <f>SUMIFS(PNV!G:G,PNV!I:I,"PAV",PNV!H:H,"Ondulado",PNV!B:B,'A Duplicar'!A49)</f>
        <v>44.899999999999977</v>
      </c>
      <c r="D49" s="3">
        <f>SUMIFS(PNV!G:G,PNV!I:I,"PAV",PNV!H:H,"Montanhoso",PNV!B:B,'A Duplicar'!A49)</f>
        <v>0</v>
      </c>
    </row>
    <row r="50" spans="1:4" x14ac:dyDescent="0.2">
      <c r="A50" s="2" t="s">
        <v>104</v>
      </c>
      <c r="B50" s="3">
        <f>SUMIFS(PNV!G:G,PNV!I:I,"PAV",PNV!H:H,"Plano",PNV!B:B,'A Duplicar'!A50)</f>
        <v>0</v>
      </c>
      <c r="C50" s="3">
        <f>SUMIFS(PNV!G:G,PNV!I:I,"PAV",PNV!H:H,"Ondulado",PNV!B:B,'A Duplicar'!A50)</f>
        <v>18.899999999999977</v>
      </c>
      <c r="D50" s="3">
        <f>SUMIFS(PNV!G:G,PNV!I:I,"PAV",PNV!H:H,"Montanhoso",PNV!B:B,'A Duplicar'!A50)</f>
        <v>0</v>
      </c>
    </row>
    <row r="51" spans="1:4" x14ac:dyDescent="0.2">
      <c r="A51" s="2" t="s">
        <v>106</v>
      </c>
      <c r="B51" s="3">
        <f>SUMIFS(PNV!G:G,PNV!I:I,"PAV",PNV!H:H,"Plano",PNV!B:B,'A Duplicar'!A51)</f>
        <v>0</v>
      </c>
      <c r="C51" s="3">
        <f>SUMIFS(PNV!G:G,PNV!I:I,"PAV",PNV!H:H,"Ondulado",PNV!B:B,'A Duplicar'!A51)</f>
        <v>24.499999999999996</v>
      </c>
      <c r="D51" s="3">
        <f>SUMIFS(PNV!G:G,PNV!I:I,"PAV",PNV!H:H,"Montanhoso",PNV!B:B,'A Duplicar'!A51)</f>
        <v>0</v>
      </c>
    </row>
    <row r="52" spans="1:4" x14ac:dyDescent="0.2">
      <c r="A52" s="2" t="s">
        <v>109</v>
      </c>
      <c r="B52" s="3">
        <f>SUMIFS(PNV!G:G,PNV!I:I,"PAV",PNV!H:H,"Plano",PNV!B:B,'A Duplicar'!A52)</f>
        <v>0</v>
      </c>
      <c r="C52" s="3">
        <f>SUMIFS(PNV!G:G,PNV!I:I,"PAV",PNV!H:H,"Ondulado",PNV!B:B,'A Duplicar'!A52)</f>
        <v>0</v>
      </c>
      <c r="D52" s="3">
        <f>SUMIFS(PNV!G:G,PNV!I:I,"PAV",PNV!H:H,"Montanhoso",PNV!B:B,'A Duplicar'!A52)</f>
        <v>3.3000000000000043</v>
      </c>
    </row>
    <row r="53" spans="1:4" x14ac:dyDescent="0.2">
      <c r="A53" s="2" t="s">
        <v>111</v>
      </c>
      <c r="B53" s="3">
        <f>SUMIFS(PNV!G:G,PNV!I:I,"PAV",PNV!H:H,"Plano",PNV!B:B,'A Duplicar'!A53)</f>
        <v>0</v>
      </c>
      <c r="C53" s="3">
        <f>SUMIFS(PNV!G:G,PNV!I:I,"PAV",PNV!H:H,"Ondulado",PNV!B:B,'A Duplicar'!A53)</f>
        <v>0</v>
      </c>
      <c r="D53" s="3">
        <f>SUMIFS(PNV!G:G,PNV!I:I,"PAV",PNV!H:H,"Montanhoso",PNV!B:B,'A Duplicar'!A53)</f>
        <v>12.5</v>
      </c>
    </row>
    <row r="54" spans="1:4" x14ac:dyDescent="0.2">
      <c r="A54" s="2" t="s">
        <v>113</v>
      </c>
      <c r="B54" s="3">
        <f>SUMIFS(PNV!G:G,PNV!I:I,"PAV",PNV!H:H,"Plano",PNV!B:B,'A Duplicar'!A54)</f>
        <v>0</v>
      </c>
      <c r="C54" s="3">
        <f>SUMIFS(PNV!G:G,PNV!I:I,"PAV",PNV!H:H,"Ondulado",PNV!B:B,'A Duplicar'!A54)</f>
        <v>30.9</v>
      </c>
      <c r="D54" s="3">
        <f>SUMIFS(PNV!G:G,PNV!I:I,"PAV",PNV!H:H,"Montanhoso",PNV!B:B,'A Duplicar'!A54)</f>
        <v>0</v>
      </c>
    </row>
    <row r="55" spans="1:4" x14ac:dyDescent="0.2">
      <c r="A55" s="2" t="s">
        <v>115</v>
      </c>
      <c r="B55" s="3">
        <f>SUMIFS(PNV!G:G,PNV!I:I,"PAV",PNV!H:H,"Plano",PNV!B:B,'A Duplicar'!A55)</f>
        <v>0</v>
      </c>
      <c r="C55" s="3">
        <f>SUMIFS(PNV!G:G,PNV!I:I,"PAV",PNV!H:H,"Ondulado",PNV!B:B,'A Duplicar'!A55)</f>
        <v>6.7000000000000028</v>
      </c>
      <c r="D55" s="3">
        <f>SUMIFS(PNV!G:G,PNV!I:I,"PAV",PNV!H:H,"Montanhoso",PNV!B:B,'A Duplicar'!A55)</f>
        <v>0</v>
      </c>
    </row>
    <row r="56" spans="1:4" x14ac:dyDescent="0.2">
      <c r="A56" s="2" t="s">
        <v>117</v>
      </c>
      <c r="B56" s="3">
        <f>SUMIFS(PNV!G:G,PNV!I:I,"PAV",PNV!H:H,"Plano",PNV!B:B,'A Duplicar'!A56)</f>
        <v>0</v>
      </c>
      <c r="C56" s="3">
        <f>SUMIFS(PNV!G:G,PNV!I:I,"PAV",PNV!H:H,"Ondulado",PNV!B:B,'A Duplicar'!A56)</f>
        <v>1.2999999999999972</v>
      </c>
      <c r="D56" s="3">
        <f>SUMIFS(PNV!G:G,PNV!I:I,"PAV",PNV!H:H,"Montanhoso",PNV!B:B,'A Duplicar'!A56)</f>
        <v>0</v>
      </c>
    </row>
    <row r="57" spans="1:4" x14ac:dyDescent="0.2">
      <c r="A57" s="2" t="s">
        <v>119</v>
      </c>
      <c r="B57" s="3">
        <f>SUMIFS(PNV!G:G,PNV!I:I,"PAV",PNV!H:H,"Plano",PNV!B:B,'A Duplicar'!A57)</f>
        <v>0</v>
      </c>
      <c r="C57" s="3">
        <f>SUMIFS(PNV!G:G,PNV!I:I,"PAV",PNV!H:H,"Ondulado",PNV!B:B,'A Duplicar'!A57)</f>
        <v>9.4000000000000057</v>
      </c>
      <c r="D57" s="3">
        <f>SUMIFS(PNV!G:G,PNV!I:I,"PAV",PNV!H:H,"Montanhoso",PNV!B:B,'A Duplicar'!A57)</f>
        <v>0</v>
      </c>
    </row>
    <row r="58" spans="1:4" x14ac:dyDescent="0.2">
      <c r="A58" s="2" t="s">
        <v>121</v>
      </c>
      <c r="B58" s="3">
        <f>SUMIFS(PNV!G:G,PNV!I:I,"PAV",PNV!H:H,"Plano",PNV!B:B,'A Duplicar'!A58)</f>
        <v>0</v>
      </c>
      <c r="C58" s="3">
        <f>SUMIFS(PNV!G:G,PNV!I:I,"PAV",PNV!H:H,"Ondulado",PNV!B:B,'A Duplicar'!A58)</f>
        <v>10.899999999999991</v>
      </c>
      <c r="D58" s="3">
        <f>SUMIFS(PNV!G:G,PNV!I:I,"PAV",PNV!H:H,"Montanhoso",PNV!B:B,'A Duplicar'!A58)</f>
        <v>0</v>
      </c>
    </row>
    <row r="59" spans="1:4" x14ac:dyDescent="0.2">
      <c r="A59" s="2" t="s">
        <v>123</v>
      </c>
      <c r="B59" s="3">
        <f>SUMIFS(PNV!G:G,PNV!I:I,"PAV",PNV!H:H,"Plano",PNV!B:B,'A Duplicar'!A59)</f>
        <v>0</v>
      </c>
      <c r="C59" s="3">
        <f>SUMIFS(PNV!G:G,PNV!I:I,"PAV",PNV!H:H,"Ondulado",PNV!B:B,'A Duplicar'!A59)</f>
        <v>5</v>
      </c>
      <c r="D59" s="3">
        <f>SUMIFS(PNV!G:G,PNV!I:I,"PAV",PNV!H:H,"Montanhoso",PNV!B:B,'A Duplicar'!A59)</f>
        <v>0</v>
      </c>
    </row>
    <row r="60" spans="1:4" x14ac:dyDescent="0.2">
      <c r="A60" s="2" t="s">
        <v>125</v>
      </c>
      <c r="B60" s="3">
        <f>SUMIFS(PNV!G:G,PNV!I:I,"PAV",PNV!H:H,"Plano",PNV!B:B,'A Duplicar'!A60)</f>
        <v>0</v>
      </c>
      <c r="C60" s="3">
        <f>SUMIFS(PNV!G:G,PNV!I:I,"PAV",PNV!H:H,"Ondulado",PNV!B:B,'A Duplicar'!A60)</f>
        <v>18.600000000000009</v>
      </c>
      <c r="D60" s="3">
        <f>SUMIFS(PNV!G:G,PNV!I:I,"PAV",PNV!H:H,"Montanhoso",PNV!B:B,'A Duplicar'!A60)</f>
        <v>0</v>
      </c>
    </row>
    <row r="61" spans="1:4" x14ac:dyDescent="0.2">
      <c r="A61" s="2" t="s">
        <v>127</v>
      </c>
      <c r="B61" s="3">
        <f>SUMIFS(PNV!G:G,PNV!I:I,"PAV",PNV!H:H,"Plano",PNV!B:B,'A Duplicar'!A61)</f>
        <v>0</v>
      </c>
      <c r="C61" s="3">
        <f>SUMIFS(PNV!G:G,PNV!I:I,"PAV",PNV!H:H,"Ondulado",PNV!B:B,'A Duplicar'!A61)</f>
        <v>27.299999999999983</v>
      </c>
      <c r="D61" s="3">
        <f>SUMIFS(PNV!G:G,PNV!I:I,"PAV",PNV!H:H,"Montanhoso",PNV!B:B,'A Duplicar'!A61)</f>
        <v>0</v>
      </c>
    </row>
    <row r="62" spans="1:4" x14ac:dyDescent="0.2">
      <c r="A62" s="2" t="s">
        <v>129</v>
      </c>
      <c r="B62" s="3">
        <f>SUMIFS(PNV!G:G,PNV!I:I,"PAV",PNV!H:H,"Plano",PNV!B:B,'A Duplicar'!A62)</f>
        <v>0</v>
      </c>
      <c r="C62" s="3">
        <f>SUMIFS(PNV!G:G,PNV!I:I,"PAV",PNV!H:H,"Ondulado",PNV!B:B,'A Duplicar'!A62)</f>
        <v>2.9000000000000057</v>
      </c>
      <c r="D62" s="3">
        <f>SUMIFS(PNV!G:G,PNV!I:I,"PAV",PNV!H:H,"Montanhoso",PNV!B:B,'A Duplicar'!A62)</f>
        <v>0</v>
      </c>
    </row>
    <row r="63" spans="1:4" x14ac:dyDescent="0.2">
      <c r="A63" s="2" t="s">
        <v>131</v>
      </c>
      <c r="B63" s="3">
        <f>SUMIFS(PNV!G:G,PNV!I:I,"PAV",PNV!H:H,"Plano",PNV!B:B,'A Duplicar'!A63)</f>
        <v>0</v>
      </c>
      <c r="C63" s="3">
        <f>SUMIFS(PNV!G:G,PNV!I:I,"PAV",PNV!H:H,"Ondulado",PNV!B:B,'A Duplicar'!A63)</f>
        <v>27.200000000000017</v>
      </c>
      <c r="D63" s="3">
        <f>SUMIFS(PNV!G:G,PNV!I:I,"PAV",PNV!H:H,"Montanhoso",PNV!B:B,'A Duplicar'!A63)</f>
        <v>0</v>
      </c>
    </row>
    <row r="64" spans="1:4" x14ac:dyDescent="0.2">
      <c r="A64" s="2" t="s">
        <v>133</v>
      </c>
      <c r="B64" s="3">
        <f>SUMIFS(PNV!G:G,PNV!I:I,"PAV",PNV!H:H,"Plano",PNV!B:B,'A Duplicar'!A64)</f>
        <v>0</v>
      </c>
      <c r="C64" s="3">
        <f>SUMIFS(PNV!G:G,PNV!I:I,"PAV",PNV!H:H,"Ondulado",PNV!B:B,'A Duplicar'!A64)</f>
        <v>10.199999999999999</v>
      </c>
      <c r="D64" s="3">
        <f>SUMIFS(PNV!G:G,PNV!I:I,"PAV",PNV!H:H,"Montanhoso",PNV!B:B,'A Duplicar'!A64)</f>
        <v>0</v>
      </c>
    </row>
    <row r="65" spans="1:4" x14ac:dyDescent="0.2">
      <c r="A65" s="2" t="s">
        <v>135</v>
      </c>
      <c r="B65" s="3">
        <f>SUMIFS(PNV!G:G,PNV!I:I,"PAV",PNV!H:H,"Plano",PNV!B:B,'A Duplicar'!A65)</f>
        <v>0</v>
      </c>
      <c r="C65" s="3">
        <f>SUMIFS(PNV!G:G,PNV!I:I,"PAV",PNV!H:H,"Ondulado",PNV!B:B,'A Duplicar'!A65)</f>
        <v>5.1000000000000014</v>
      </c>
      <c r="D65" s="3">
        <f>SUMIFS(PNV!G:G,PNV!I:I,"PAV",PNV!H:H,"Montanhoso",PNV!B:B,'A Duplicar'!A65)</f>
        <v>0</v>
      </c>
    </row>
    <row r="66" spans="1:4" x14ac:dyDescent="0.2">
      <c r="A66" s="2" t="s">
        <v>137</v>
      </c>
      <c r="B66" s="3">
        <f>SUMIFS(PNV!G:G,PNV!I:I,"PAV",PNV!H:H,"Plano",PNV!B:B,'A Duplicar'!A66)</f>
        <v>0</v>
      </c>
      <c r="C66" s="3">
        <f>SUMIFS(PNV!G:G,PNV!I:I,"PAV",PNV!H:H,"Ondulado",PNV!B:B,'A Duplicar'!A66)</f>
        <v>13.7</v>
      </c>
      <c r="D66" s="3">
        <f>SUMIFS(PNV!G:G,PNV!I:I,"PAV",PNV!H:H,"Montanhoso",PNV!B:B,'A Duplicar'!A66)</f>
        <v>0</v>
      </c>
    </row>
    <row r="67" spans="1:4" x14ac:dyDescent="0.2">
      <c r="A67" s="2" t="s">
        <v>139</v>
      </c>
      <c r="B67" s="3">
        <f>SUMIFS(PNV!G:G,PNV!I:I,"PAV",PNV!H:H,"Plano",PNV!B:B,'A Duplicar'!A67)</f>
        <v>0</v>
      </c>
      <c r="C67" s="3">
        <f>SUMIFS(PNV!G:G,PNV!I:I,"PAV",PNV!H:H,"Ondulado",PNV!B:B,'A Duplicar'!A67)</f>
        <v>7.3999999999999986</v>
      </c>
      <c r="D67" s="3">
        <f>SUMIFS(PNV!G:G,PNV!I:I,"PAV",PNV!H:H,"Montanhoso",PNV!B:B,'A Duplicar'!A67)</f>
        <v>0</v>
      </c>
    </row>
    <row r="68" spans="1:4" x14ac:dyDescent="0.2">
      <c r="A68" s="2" t="s">
        <v>141</v>
      </c>
      <c r="B68" s="3">
        <f>SUMIFS(PNV!G:G,PNV!I:I,"PAV",PNV!H:H,"Plano",PNV!B:B,'A Duplicar'!A68)</f>
        <v>0</v>
      </c>
      <c r="C68" s="3">
        <f>SUMIFS(PNV!G:G,PNV!I:I,"PAV",PNV!H:H,"Ondulado",PNV!B:B,'A Duplicar'!A68)</f>
        <v>14.399999999999999</v>
      </c>
      <c r="D68" s="3">
        <f>SUMIFS(PNV!G:G,PNV!I:I,"PAV",PNV!H:H,"Montanhoso",PNV!B:B,'A Duplicar'!A68)</f>
        <v>0</v>
      </c>
    </row>
    <row r="69" spans="1:4" x14ac:dyDescent="0.2">
      <c r="A69" s="2" t="s">
        <v>143</v>
      </c>
      <c r="B69" s="3">
        <f>SUMIFS(PNV!G:G,PNV!I:I,"PAV",PNV!H:H,"Plano",PNV!B:B,'A Duplicar'!A69)</f>
        <v>0</v>
      </c>
      <c r="C69" s="3">
        <f>SUMIFS(PNV!G:G,PNV!I:I,"PAV",PNV!H:H,"Ondulado",PNV!B:B,'A Duplicar'!A69)</f>
        <v>17</v>
      </c>
      <c r="D69" s="3">
        <f>SUMIFS(PNV!G:G,PNV!I:I,"PAV",PNV!H:H,"Montanhoso",PNV!B:B,'A Duplicar'!A69)</f>
        <v>0</v>
      </c>
    </row>
    <row r="70" spans="1:4" x14ac:dyDescent="0.2">
      <c r="A70" s="2" t="s">
        <v>145</v>
      </c>
      <c r="B70" s="3">
        <f>SUMIFS(PNV!G:G,PNV!I:I,"PAV",PNV!H:H,"Plano",PNV!B:B,'A Duplicar'!A70)</f>
        <v>0</v>
      </c>
      <c r="C70" s="3">
        <f>SUMIFS(PNV!G:G,PNV!I:I,"PAV",PNV!H:H,"Ondulado",PNV!B:B,'A Duplicar'!A70)</f>
        <v>4.4000000000000057</v>
      </c>
      <c r="D70" s="3">
        <f>SUMIFS(PNV!G:G,PNV!I:I,"PAV",PNV!H:H,"Montanhoso",PNV!B:B,'A Duplicar'!A70)</f>
        <v>0</v>
      </c>
    </row>
    <row r="71" spans="1:4" x14ac:dyDescent="0.2">
      <c r="A71" s="2" t="s">
        <v>147</v>
      </c>
      <c r="B71" s="3">
        <f>SUMIFS(PNV!G:G,PNV!I:I,"PAV",PNV!H:H,"Plano",PNV!B:B,'A Duplicar'!A71)</f>
        <v>0</v>
      </c>
      <c r="C71" s="3">
        <f>SUMIFS(PNV!G:G,PNV!I:I,"PAV",PNV!H:H,"Ondulado",PNV!B:B,'A Duplicar'!A71)</f>
        <v>23.799999999999997</v>
      </c>
      <c r="D71" s="3">
        <f>SUMIFS(PNV!G:G,PNV!I:I,"PAV",PNV!H:H,"Montanhoso",PNV!B:B,'A Duplicar'!A71)</f>
        <v>0</v>
      </c>
    </row>
    <row r="72" spans="1:4" x14ac:dyDescent="0.2">
      <c r="A72" s="2" t="s">
        <v>149</v>
      </c>
      <c r="B72" s="3">
        <f>SUMIFS(PNV!G:G,PNV!I:I,"PAV",PNV!H:H,"Plano",PNV!B:B,'A Duplicar'!A72)</f>
        <v>0</v>
      </c>
      <c r="C72" s="3">
        <f>SUMIFS(PNV!G:G,PNV!I:I,"PAV",PNV!H:H,"Ondulado",PNV!B:B,'A Duplicar'!A72)</f>
        <v>20.400000000000006</v>
      </c>
      <c r="D72" s="3">
        <f>SUMIFS(PNV!G:G,PNV!I:I,"PAV",PNV!H:H,"Montanhoso",PNV!B:B,'A Duplicar'!A72)</f>
        <v>0</v>
      </c>
    </row>
    <row r="73" spans="1:4" x14ac:dyDescent="0.2">
      <c r="A73" s="2" t="s">
        <v>152</v>
      </c>
      <c r="B73" s="3">
        <f>SUMIFS(PNV!G:G,PNV!I:I,"PAV",PNV!H:H,"Plano",PNV!B:B,'A Duplicar'!A73)</f>
        <v>0</v>
      </c>
      <c r="C73" s="3">
        <f>SUMIFS(PNV!G:G,PNV!I:I,"PAV",PNV!H:H,"Ondulado",PNV!B:B,'A Duplicar'!A73)</f>
        <v>5</v>
      </c>
      <c r="D73" s="3">
        <f>SUMIFS(PNV!G:G,PNV!I:I,"PAV",PNV!H:H,"Montanhoso",PNV!B:B,'A Duplicar'!A73)</f>
        <v>0</v>
      </c>
    </row>
    <row r="74" spans="1:4" x14ac:dyDescent="0.2">
      <c r="A74" s="2" t="s">
        <v>154</v>
      </c>
      <c r="B74" s="3">
        <f>SUMIFS(PNV!G:G,PNV!I:I,"PAV",PNV!H:H,"Plano",PNV!B:B,'A Duplicar'!A74)</f>
        <v>0</v>
      </c>
      <c r="C74" s="3">
        <f>SUMIFS(PNV!G:G,PNV!I:I,"PAV",PNV!H:H,"Ondulado",PNV!B:B,'A Duplicar'!A74)</f>
        <v>26.5</v>
      </c>
      <c r="D74" s="3">
        <f>SUMIFS(PNV!G:G,PNV!I:I,"PAV",PNV!H:H,"Montanhoso",PNV!B:B,'A Duplicar'!A74)</f>
        <v>0</v>
      </c>
    </row>
    <row r="75" spans="1:4" x14ac:dyDescent="0.2">
      <c r="A75" s="2" t="s">
        <v>156</v>
      </c>
      <c r="B75" s="3">
        <f>SUMIFS(PNV!G:G,PNV!I:I,"PAV",PNV!H:H,"Plano",PNV!B:B,'A Duplicar'!A75)</f>
        <v>0</v>
      </c>
      <c r="C75" s="3">
        <f>SUMIFS(PNV!G:G,PNV!I:I,"PAV",PNV!H:H,"Ondulado",PNV!B:B,'A Duplicar'!A75)</f>
        <v>24.299999999999983</v>
      </c>
      <c r="D75" s="3">
        <f>SUMIFS(PNV!G:G,PNV!I:I,"PAV",PNV!H:H,"Montanhoso",PNV!B:B,'A Duplicar'!A75)</f>
        <v>0</v>
      </c>
    </row>
    <row r="76" spans="1:4" x14ac:dyDescent="0.2">
      <c r="A76" s="2" t="s">
        <v>158</v>
      </c>
      <c r="B76" s="3">
        <f>SUMIFS(PNV!G:G,PNV!I:I,"PAV",PNV!H:H,"Plano",PNV!B:B,'A Duplicar'!A76)</f>
        <v>0</v>
      </c>
      <c r="C76" s="3">
        <f>SUMIFS(PNV!G:G,PNV!I:I,"PAV",PNV!H:H,"Ondulado",PNV!B:B,'A Duplicar'!A76)</f>
        <v>13.100000000000023</v>
      </c>
      <c r="D76" s="3">
        <f>SUMIFS(PNV!G:G,PNV!I:I,"PAV",PNV!H:H,"Montanhoso",PNV!B:B,'A Duplicar'!A76)</f>
        <v>0</v>
      </c>
    </row>
    <row r="77" spans="1:4" x14ac:dyDescent="0.2">
      <c r="A77" s="2" t="s">
        <v>160</v>
      </c>
      <c r="B77" s="3">
        <f>SUMIFS(PNV!G:G,PNV!I:I,"PAV",PNV!H:H,"Plano",PNV!B:B,'A Duplicar'!A77)</f>
        <v>0</v>
      </c>
      <c r="C77" s="3">
        <f>SUMIFS(PNV!G:G,PNV!I:I,"PAV",PNV!H:H,"Ondulado",PNV!B:B,'A Duplicar'!A77)</f>
        <v>11.099999999999994</v>
      </c>
      <c r="D77" s="3">
        <f>SUMIFS(PNV!G:G,PNV!I:I,"PAV",PNV!H:H,"Montanhoso",PNV!B:B,'A Duplicar'!A77)</f>
        <v>0</v>
      </c>
    </row>
    <row r="78" spans="1:4" x14ac:dyDescent="0.2">
      <c r="A78" s="2" t="s">
        <v>162</v>
      </c>
      <c r="B78" s="3">
        <f>SUMIFS(PNV!G:G,PNV!I:I,"PAV",PNV!H:H,"Plano",PNV!B:B,'A Duplicar'!A78)</f>
        <v>0</v>
      </c>
      <c r="C78" s="3">
        <f>SUMIFS(PNV!G:G,PNV!I:I,"PAV",PNV!H:H,"Ondulado",PNV!B:B,'A Duplicar'!A78)</f>
        <v>39.19</v>
      </c>
      <c r="D78" s="3">
        <f>SUMIFS(PNV!G:G,PNV!I:I,"PAV",PNV!H:H,"Montanhoso",PNV!B:B,'A Duplicar'!A78)</f>
        <v>0</v>
      </c>
    </row>
    <row r="79" spans="1:4" x14ac:dyDescent="0.2">
      <c r="A79" s="2" t="s">
        <v>165</v>
      </c>
      <c r="B79" s="3">
        <f>SUMIFS(PNV!G:G,PNV!I:I,"PAV",PNV!H:H,"Plano",PNV!B:B,'A Duplicar'!A79)</f>
        <v>0</v>
      </c>
      <c r="C79" s="3">
        <f>SUMIFS(PNV!G:G,PNV!I:I,"PAV",PNV!H:H,"Ondulado",PNV!B:B,'A Duplicar'!A79)</f>
        <v>22.869999999999997</v>
      </c>
      <c r="D79" s="3">
        <f>SUMIFS(PNV!G:G,PNV!I:I,"PAV",PNV!H:H,"Montanhoso",PNV!B:B,'A Duplicar'!A79)</f>
        <v>0</v>
      </c>
    </row>
    <row r="80" spans="1:4" x14ac:dyDescent="0.2">
      <c r="A80" s="2" t="s">
        <v>167</v>
      </c>
      <c r="B80" s="3">
        <f>SUMIFS(PNV!G:G,PNV!I:I,"PAV",PNV!H:H,"Plano",PNV!B:B,'A Duplicar'!A80)</f>
        <v>0</v>
      </c>
      <c r="C80" s="3">
        <f>SUMIFS(PNV!G:G,PNV!I:I,"PAV",PNV!H:H,"Ondulado",PNV!B:B,'A Duplicar'!A80)</f>
        <v>31.9</v>
      </c>
      <c r="D80" s="3">
        <f>SUMIFS(PNV!G:G,PNV!I:I,"PAV",PNV!H:H,"Montanhoso",PNV!B:B,'A Duplicar'!A80)</f>
        <v>0</v>
      </c>
    </row>
    <row r="81" spans="1:4" x14ac:dyDescent="0.2">
      <c r="A81" s="2" t="s">
        <v>170</v>
      </c>
      <c r="B81" s="3">
        <f>SUMIFS(PNV!G:G,PNV!I:I,"PAV",PNV!H:H,"Plano",PNV!B:B,'A Duplicar'!A81)</f>
        <v>0</v>
      </c>
      <c r="C81" s="3">
        <f>SUMIFS(PNV!G:G,PNV!I:I,"PAV",PNV!H:H,"Ondulado",PNV!B:B,'A Duplicar'!A81)</f>
        <v>25.9</v>
      </c>
      <c r="D81" s="3">
        <f>SUMIFS(PNV!G:G,PNV!I:I,"PAV",PNV!H:H,"Montanhoso",PNV!B:B,'A Duplicar'!A81)</f>
        <v>0</v>
      </c>
    </row>
    <row r="82" spans="1:4" x14ac:dyDescent="0.2">
      <c r="A82" s="2" t="s">
        <v>172</v>
      </c>
      <c r="B82" s="3">
        <f>SUMIFS(PNV!G:G,PNV!I:I,"PAV",PNV!H:H,"Plano",PNV!B:B,'A Duplicar'!A82)</f>
        <v>0</v>
      </c>
      <c r="C82" s="3">
        <f>SUMIFS(PNV!G:G,PNV!I:I,"PAV",PNV!H:H,"Ondulado",PNV!B:B,'A Duplicar'!A82)</f>
        <v>11.100000000000009</v>
      </c>
      <c r="D82" s="3">
        <f>SUMIFS(PNV!G:G,PNV!I:I,"PAV",PNV!H:H,"Montanhoso",PNV!B:B,'A Duplicar'!A82)</f>
        <v>0</v>
      </c>
    </row>
    <row r="83" spans="1:4" x14ac:dyDescent="0.2">
      <c r="A83" s="2" t="s">
        <v>174</v>
      </c>
      <c r="B83" s="3">
        <f>SUMIFS(PNV!G:G,PNV!I:I,"PAV",PNV!H:H,"Plano",PNV!B:B,'A Duplicar'!A83)</f>
        <v>0</v>
      </c>
      <c r="C83" s="3">
        <f>SUMIFS(PNV!G:G,PNV!I:I,"PAV",PNV!H:H,"Ondulado",PNV!B:B,'A Duplicar'!A83)</f>
        <v>38.599999999999994</v>
      </c>
      <c r="D83" s="3">
        <f>SUMIFS(PNV!G:G,PNV!I:I,"PAV",PNV!H:H,"Montanhoso",PNV!B:B,'A Duplicar'!A83)</f>
        <v>0</v>
      </c>
    </row>
    <row r="84" spans="1:4" x14ac:dyDescent="0.2">
      <c r="A84" s="2" t="s">
        <v>176</v>
      </c>
      <c r="B84" s="3">
        <f>SUMIFS(PNV!G:G,PNV!I:I,"PAV",PNV!H:H,"Plano",PNV!B:B,'A Duplicar'!A84)</f>
        <v>0</v>
      </c>
      <c r="C84" s="3">
        <f>SUMIFS(PNV!G:G,PNV!I:I,"PAV",PNV!H:H,"Ondulado",PNV!B:B,'A Duplicar'!A84)</f>
        <v>17.400000000000006</v>
      </c>
      <c r="D84" s="3">
        <f>SUMIFS(PNV!G:G,PNV!I:I,"PAV",PNV!H:H,"Montanhoso",PNV!B:B,'A Duplicar'!A84)</f>
        <v>0</v>
      </c>
    </row>
    <row r="85" spans="1:4" x14ac:dyDescent="0.2">
      <c r="A85" s="2" t="s">
        <v>178</v>
      </c>
      <c r="B85" s="3">
        <f>SUMIFS(PNV!G:G,PNV!I:I,"PAV",PNV!H:H,"Plano",PNV!B:B,'A Duplicar'!A85)</f>
        <v>0</v>
      </c>
      <c r="C85" s="3">
        <f>SUMIFS(PNV!G:G,PNV!I:I,"PAV",PNV!H:H,"Ondulado",PNV!B:B,'A Duplicar'!A85)</f>
        <v>17.5</v>
      </c>
      <c r="D85" s="3">
        <f>SUMIFS(PNV!G:G,PNV!I:I,"PAV",PNV!H:H,"Montanhoso",PNV!B:B,'A Duplicar'!A85)</f>
        <v>0</v>
      </c>
    </row>
    <row r="86" spans="1:4" x14ac:dyDescent="0.2">
      <c r="A86" s="2" t="s">
        <v>180</v>
      </c>
      <c r="B86" s="3">
        <f>SUMIFS(PNV!G:G,PNV!I:I,"PAV",PNV!H:H,"Plano",PNV!B:B,'A Duplicar'!A86)</f>
        <v>0</v>
      </c>
      <c r="C86" s="3">
        <f>SUMIFS(PNV!G:G,PNV!I:I,"PAV",PNV!H:H,"Ondulado",PNV!B:B,'A Duplicar'!A86)</f>
        <v>34.099999999999994</v>
      </c>
      <c r="D86" s="3">
        <f>SUMIFS(PNV!G:G,PNV!I:I,"PAV",PNV!H:H,"Montanhoso",PNV!B:B,'A Duplicar'!A86)</f>
        <v>0</v>
      </c>
    </row>
    <row r="87" spans="1:4" x14ac:dyDescent="0.2">
      <c r="A87" s="2" t="s">
        <v>182</v>
      </c>
      <c r="B87" s="3">
        <f>SUMIFS(PNV!G:G,PNV!I:I,"PAV",PNV!H:H,"Plano",PNV!B:B,'A Duplicar'!A87)</f>
        <v>0</v>
      </c>
      <c r="C87" s="3">
        <f>SUMIFS(PNV!G:G,PNV!I:I,"PAV",PNV!H:H,"Ondulado",PNV!B:B,'A Duplicar'!A87)</f>
        <v>24.800000000000011</v>
      </c>
      <c r="D87" s="3">
        <f>SUMIFS(PNV!G:G,PNV!I:I,"PAV",PNV!H:H,"Montanhoso",PNV!B:B,'A Duplicar'!A87)</f>
        <v>0</v>
      </c>
    </row>
    <row r="88" spans="1:4" x14ac:dyDescent="0.2">
      <c r="A88" s="2" t="s">
        <v>184</v>
      </c>
      <c r="B88" s="3">
        <f>SUMIFS(PNV!G:G,PNV!I:I,"PAV",PNV!H:H,"Plano",PNV!B:B,'A Duplicar'!A88)</f>
        <v>0</v>
      </c>
      <c r="C88" s="3">
        <f>SUMIFS(PNV!G:G,PNV!I:I,"PAV",PNV!H:H,"Ondulado",PNV!B:B,'A Duplicar'!A88)</f>
        <v>0</v>
      </c>
      <c r="D88" s="3">
        <f>SUMIFS(PNV!G:G,PNV!I:I,"PAV",PNV!H:H,"Montanhoso",PNV!B:B,'A Duplicar'!A88)</f>
        <v>11.699999999999989</v>
      </c>
    </row>
    <row r="89" spans="1:4" x14ac:dyDescent="0.2">
      <c r="A89" s="2" t="s">
        <v>186</v>
      </c>
      <c r="B89" s="3">
        <f>SUMIFS(PNV!G:G,PNV!I:I,"PAV",PNV!H:H,"Plano",PNV!B:B,'A Duplicar'!A89)</f>
        <v>0</v>
      </c>
      <c r="C89" s="3">
        <f>SUMIFS(PNV!G:G,PNV!I:I,"PAV",PNV!H:H,"Ondulado",PNV!B:B,'A Duplicar'!A89)</f>
        <v>30.199999999999989</v>
      </c>
      <c r="D89" s="3">
        <f>SUMIFS(PNV!G:G,PNV!I:I,"PAV",PNV!H:H,"Montanhoso",PNV!B:B,'A Duplicar'!A89)</f>
        <v>0</v>
      </c>
    </row>
    <row r="90" spans="1:4" x14ac:dyDescent="0.2">
      <c r="A90" s="2" t="s">
        <v>188</v>
      </c>
      <c r="B90" s="3">
        <f>SUMIFS(PNV!G:G,PNV!I:I,"PAV",PNV!H:H,"Plano",PNV!B:B,'A Duplicar'!A90)</f>
        <v>0</v>
      </c>
      <c r="C90" s="3">
        <f>SUMIFS(PNV!G:G,PNV!I:I,"PAV",PNV!H:H,"Ondulado",PNV!B:B,'A Duplicar'!A90)</f>
        <v>32.400000000000034</v>
      </c>
      <c r="D90" s="3">
        <f>SUMIFS(PNV!G:G,PNV!I:I,"PAV",PNV!H:H,"Montanhoso",PNV!B:B,'A Duplicar'!A90)</f>
        <v>0</v>
      </c>
    </row>
    <row r="91" spans="1:4" x14ac:dyDescent="0.2">
      <c r="A91" s="2" t="s">
        <v>190</v>
      </c>
      <c r="B91" s="3">
        <f>SUMIFS(PNV!G:G,PNV!I:I,"PAV",PNV!H:H,"Plano",PNV!B:B,'A Duplicar'!A91)</f>
        <v>0</v>
      </c>
      <c r="C91" s="3">
        <f>SUMIFS(PNV!G:G,PNV!I:I,"PAV",PNV!H:H,"Ondulado",PNV!B:B,'A Duplicar'!A91)</f>
        <v>9.6999999999999886</v>
      </c>
      <c r="D91" s="3">
        <f>SUMIFS(PNV!G:G,PNV!I:I,"PAV",PNV!H:H,"Montanhoso",PNV!B:B,'A Duplicar'!A91)</f>
        <v>0</v>
      </c>
    </row>
    <row r="92" spans="1:4" x14ac:dyDescent="0.2">
      <c r="A92" s="2" t="s">
        <v>192</v>
      </c>
      <c r="B92" s="3">
        <f>SUMIFS(PNV!G:G,PNV!I:I,"PAV",PNV!H:H,"Plano",PNV!B:B,'A Duplicar'!A92)</f>
        <v>0</v>
      </c>
      <c r="C92" s="3">
        <f>SUMIFS(PNV!G:G,PNV!I:I,"PAV",PNV!H:H,"Ondulado",PNV!B:B,'A Duplicar'!A92)</f>
        <v>4.5</v>
      </c>
      <c r="D92" s="3">
        <f>SUMIFS(PNV!G:G,PNV!I:I,"PAV",PNV!H:H,"Montanhoso",PNV!B:B,'A Duplicar'!A92)</f>
        <v>0</v>
      </c>
    </row>
    <row r="93" spans="1:4" x14ac:dyDescent="0.2">
      <c r="A93" s="2" t="s">
        <v>194</v>
      </c>
      <c r="B93" s="3">
        <f>SUMIFS(PNV!G:G,PNV!I:I,"PAV",PNV!H:H,"Plano",PNV!B:B,'A Duplicar'!A93)</f>
        <v>0</v>
      </c>
      <c r="C93" s="3">
        <f>SUMIFS(PNV!G:G,PNV!I:I,"PAV",PNV!H:H,"Ondulado",PNV!B:B,'A Duplicar'!A93)</f>
        <v>14.800000000000011</v>
      </c>
      <c r="D93" s="3">
        <f>SUMIFS(PNV!G:G,PNV!I:I,"PAV",PNV!H:H,"Montanhoso",PNV!B:B,'A Duplicar'!A93)</f>
        <v>0</v>
      </c>
    </row>
    <row r="94" spans="1:4" x14ac:dyDescent="0.2">
      <c r="A94" s="2" t="s">
        <v>196</v>
      </c>
      <c r="B94" s="3">
        <f>SUMIFS(PNV!G:G,PNV!I:I,"PAV",PNV!H:H,"Plano",PNV!B:B,'A Duplicar'!A94)</f>
        <v>0</v>
      </c>
      <c r="C94" s="3">
        <f>SUMIFS(PNV!G:G,PNV!I:I,"PAV",PNV!H:H,"Ondulado",PNV!B:B,'A Duplicar'!A94)</f>
        <v>15.5</v>
      </c>
      <c r="D94" s="3">
        <f>SUMIFS(PNV!G:G,PNV!I:I,"PAV",PNV!H:H,"Montanhoso",PNV!B:B,'A Duplicar'!A94)</f>
        <v>0</v>
      </c>
    </row>
    <row r="95" spans="1:4" x14ac:dyDescent="0.2">
      <c r="A95" s="2" t="s">
        <v>198</v>
      </c>
      <c r="B95" s="3">
        <f>SUMIFS(PNV!G:G,PNV!I:I,"PAV",PNV!H:H,"Plano",PNV!B:B,'A Duplicar'!A95)</f>
        <v>0</v>
      </c>
      <c r="C95" s="3">
        <f>SUMIFS(PNV!G:G,PNV!I:I,"PAV",PNV!H:H,"Ondulado",PNV!B:B,'A Duplicar'!A95)</f>
        <v>2.5999999999999659</v>
      </c>
      <c r="D95" s="3">
        <f>SUMIFS(PNV!G:G,PNV!I:I,"PAV",PNV!H:H,"Montanhoso",PNV!B:B,'A Duplicar'!A95)</f>
        <v>0</v>
      </c>
    </row>
    <row r="96" spans="1:4" x14ac:dyDescent="0.2">
      <c r="A96" s="2" t="s">
        <v>200</v>
      </c>
      <c r="B96" s="3">
        <f>SUMIFS(PNV!G:G,PNV!I:I,"PAV",PNV!H:H,"Plano",PNV!B:B,'A Duplicar'!A96)</f>
        <v>0</v>
      </c>
      <c r="C96" s="3">
        <f>SUMIFS(PNV!G:G,PNV!I:I,"PAV",PNV!H:H,"Ondulado",PNV!B:B,'A Duplicar'!A96)</f>
        <v>35.5</v>
      </c>
      <c r="D96" s="3">
        <f>SUMIFS(PNV!G:G,PNV!I:I,"PAV",PNV!H:H,"Montanhoso",PNV!B:B,'A Duplicar'!A96)</f>
        <v>0</v>
      </c>
    </row>
    <row r="97" spans="1:4" x14ac:dyDescent="0.2">
      <c r="A97" s="2" t="s">
        <v>202</v>
      </c>
      <c r="B97" s="3">
        <f>SUMIFS(PNV!G:G,PNV!I:I,"PAV",PNV!H:H,"Plano",PNV!B:B,'A Duplicar'!A97)</f>
        <v>0</v>
      </c>
      <c r="C97" s="3">
        <f>SUMIFS(PNV!G:G,PNV!I:I,"PAV",PNV!H:H,"Ondulado",PNV!B:B,'A Duplicar'!A97)</f>
        <v>2.8000000000000114</v>
      </c>
      <c r="D97" s="3">
        <f>SUMIFS(PNV!G:G,PNV!I:I,"PAV",PNV!H:H,"Montanhoso",PNV!B:B,'A Duplicar'!A97)</f>
        <v>0</v>
      </c>
    </row>
    <row r="98" spans="1:4" x14ac:dyDescent="0.2">
      <c r="A98" s="2" t="s">
        <v>204</v>
      </c>
      <c r="B98" s="3">
        <f>SUMIFS(PNV!G:G,PNV!I:I,"PAV",PNV!H:H,"Plano",PNV!B:B,'A Duplicar'!A98)</f>
        <v>0</v>
      </c>
      <c r="C98" s="3">
        <f>SUMIFS(PNV!G:G,PNV!I:I,"PAV",PNV!H:H,"Ondulado",PNV!B:B,'A Duplicar'!A98)</f>
        <v>9.6000000000000227</v>
      </c>
      <c r="D98" s="3">
        <f>SUMIFS(PNV!G:G,PNV!I:I,"PAV",PNV!H:H,"Montanhoso",PNV!B:B,'A Duplicar'!A98)</f>
        <v>0</v>
      </c>
    </row>
    <row r="99" spans="1:4" x14ac:dyDescent="0.2">
      <c r="A99" s="2" t="s">
        <v>206</v>
      </c>
      <c r="B99" s="3">
        <f>SUMIFS(PNV!G:G,PNV!I:I,"PAV",PNV!H:H,"Plano",PNV!B:B,'A Duplicar'!A99)</f>
        <v>0</v>
      </c>
      <c r="C99" s="3">
        <f>SUMIFS(PNV!G:G,PNV!I:I,"PAV",PNV!H:H,"Ondulado",PNV!B:B,'A Duplicar'!A99)</f>
        <v>7.3999999999999773</v>
      </c>
      <c r="D99" s="3">
        <f>SUMIFS(PNV!G:G,PNV!I:I,"PAV",PNV!H:H,"Montanhoso",PNV!B:B,'A Duplicar'!A99)</f>
        <v>0</v>
      </c>
    </row>
    <row r="100" spans="1:4" x14ac:dyDescent="0.2">
      <c r="A100" s="2" t="s">
        <v>208</v>
      </c>
      <c r="B100" s="3">
        <f>SUMIFS(PNV!G:G,PNV!I:I,"PAV",PNV!H:H,"Plano",PNV!B:B,'A Duplicar'!A100)</f>
        <v>0</v>
      </c>
      <c r="C100" s="3">
        <f>SUMIFS(PNV!G:G,PNV!I:I,"PAV",PNV!H:H,"Ondulado",PNV!B:B,'A Duplicar'!A100)</f>
        <v>24.899999999999977</v>
      </c>
      <c r="D100" s="3">
        <f>SUMIFS(PNV!G:G,PNV!I:I,"PAV",PNV!H:H,"Montanhoso",PNV!B:B,'A Duplicar'!A100)</f>
        <v>0</v>
      </c>
    </row>
    <row r="101" spans="1:4" x14ac:dyDescent="0.2">
      <c r="A101" s="2" t="s">
        <v>210</v>
      </c>
      <c r="B101" s="3">
        <f>SUMIFS(PNV!G:G,PNV!I:I,"PAV",PNV!H:H,"Plano",PNV!B:B,'A Duplicar'!A101)</f>
        <v>0</v>
      </c>
      <c r="C101" s="3">
        <f>SUMIFS(PNV!G:G,PNV!I:I,"PAV",PNV!H:H,"Ondulado",PNV!B:B,'A Duplicar'!A101)</f>
        <v>18.900000000000034</v>
      </c>
      <c r="D101" s="3">
        <f>SUMIFS(PNV!G:G,PNV!I:I,"PAV",PNV!H:H,"Montanhoso",PNV!B:B,'A Duplicar'!A101)</f>
        <v>0</v>
      </c>
    </row>
    <row r="102" spans="1:4" x14ac:dyDescent="0.2">
      <c r="A102" s="2" t="s">
        <v>212</v>
      </c>
      <c r="B102" s="3">
        <f>SUMIFS(PNV!G:G,PNV!I:I,"PAV",PNV!H:H,"Plano",PNV!B:B,'A Duplicar'!A102)</f>
        <v>0</v>
      </c>
      <c r="C102" s="3">
        <f>SUMIFS(PNV!G:G,PNV!I:I,"PAV",PNV!H:H,"Ondulado",PNV!B:B,'A Duplicar'!A102)</f>
        <v>0</v>
      </c>
      <c r="D102" s="3">
        <f>SUMIFS(PNV!G:G,PNV!I:I,"PAV",PNV!H:H,"Montanhoso",PNV!B:B,'A Duplicar'!A102)</f>
        <v>0</v>
      </c>
    </row>
    <row r="103" spans="1:4" x14ac:dyDescent="0.2">
      <c r="A103" s="2" t="s">
        <v>214</v>
      </c>
      <c r="B103" s="3">
        <f>SUMIFS(PNV!G:G,PNV!I:I,"PAV",PNV!H:H,"Plano",PNV!B:B,'A Duplicar'!A103)</f>
        <v>0</v>
      </c>
      <c r="C103" s="3">
        <f>SUMIFS(PNV!G:G,PNV!I:I,"PAV",PNV!H:H,"Ondulado",PNV!B:B,'A Duplicar'!A103)</f>
        <v>0</v>
      </c>
      <c r="D103" s="3">
        <f>SUMIFS(PNV!G:G,PNV!I:I,"PAV",PNV!H:H,"Montanhoso",PNV!B:B,'A Duplicar'!A103)</f>
        <v>0</v>
      </c>
    </row>
    <row r="104" spans="1:4" x14ac:dyDescent="0.2">
      <c r="A104" s="2" t="s">
        <v>216</v>
      </c>
      <c r="B104" s="3">
        <f>SUMIFS(PNV!G:G,PNV!I:I,"PAV",PNV!H:H,"Plano",PNV!B:B,'A Duplicar'!A104)</f>
        <v>0</v>
      </c>
      <c r="C104" s="3">
        <f>SUMIFS(PNV!G:G,PNV!I:I,"PAV",PNV!H:H,"Ondulado",PNV!B:B,'A Duplicar'!A104)</f>
        <v>1</v>
      </c>
      <c r="D104" s="3">
        <f>SUMIFS(PNV!G:G,PNV!I:I,"PAV",PNV!H:H,"Montanhoso",PNV!B:B,'A Duplicar'!A104)</f>
        <v>0</v>
      </c>
    </row>
    <row r="105" spans="1:4" x14ac:dyDescent="0.2">
      <c r="A105" s="2" t="s">
        <v>219</v>
      </c>
      <c r="B105" s="3">
        <f>SUMIFS(PNV!G:G,PNV!I:I,"PAV",PNV!H:H,"Plano",PNV!B:B,'A Duplicar'!A105)</f>
        <v>0</v>
      </c>
      <c r="C105" s="3">
        <f>SUMIFS(PNV!G:G,PNV!I:I,"PAV",PNV!H:H,"Ondulado",PNV!B:B,'A Duplicar'!A105)</f>
        <v>0</v>
      </c>
      <c r="D105" s="3">
        <f>SUMIFS(PNV!G:G,PNV!I:I,"PAV",PNV!H:H,"Montanhoso",PNV!B:B,'A Duplicar'!A105)</f>
        <v>0</v>
      </c>
    </row>
    <row r="106" spans="1:4" x14ac:dyDescent="0.2">
      <c r="A106" s="2" t="s">
        <v>221</v>
      </c>
      <c r="B106" s="3">
        <f>SUMIFS(PNV!G:G,PNV!I:I,"PAV",PNV!H:H,"Plano",PNV!B:B,'A Duplicar'!A106)</f>
        <v>0</v>
      </c>
      <c r="C106" s="3">
        <f>SUMIFS(PNV!G:G,PNV!I:I,"PAV",PNV!H:H,"Ondulado",PNV!B:B,'A Duplicar'!A106)</f>
        <v>4.2999999999999545</v>
      </c>
      <c r="D106" s="3">
        <f>SUMIFS(PNV!G:G,PNV!I:I,"PAV",PNV!H:H,"Montanhoso",PNV!B:B,'A Duplicar'!A106)</f>
        <v>0</v>
      </c>
    </row>
    <row r="107" spans="1:4" x14ac:dyDescent="0.2">
      <c r="A107" s="2" t="s">
        <v>223</v>
      </c>
      <c r="B107" s="3">
        <f>SUMIFS(PNV!G:G,PNV!I:I,"PAV",PNV!H:H,"Plano",PNV!B:B,'A Duplicar'!A107)</f>
        <v>0</v>
      </c>
      <c r="C107" s="3">
        <f>SUMIFS(PNV!G:G,PNV!I:I,"PAV",PNV!H:H,"Ondulado",PNV!B:B,'A Duplicar'!A107)</f>
        <v>23.800000000000068</v>
      </c>
      <c r="D107" s="3">
        <f>SUMIFS(PNV!G:G,PNV!I:I,"PAV",PNV!H:H,"Montanhoso",PNV!B:B,'A Duplicar'!A107)</f>
        <v>0</v>
      </c>
    </row>
    <row r="108" spans="1:4" x14ac:dyDescent="0.2">
      <c r="A108" s="2" t="s">
        <v>225</v>
      </c>
      <c r="B108" s="3">
        <f>SUMIFS(PNV!G:G,PNV!I:I,"PAV",PNV!H:H,"Plano",PNV!B:B,'A Duplicar'!A108)</f>
        <v>0</v>
      </c>
      <c r="C108" s="3">
        <f>SUMIFS(PNV!G:G,PNV!I:I,"PAV",PNV!H:H,"Ondulado",PNV!B:B,'A Duplicar'!A108)</f>
        <v>15.799999999999955</v>
      </c>
      <c r="D108" s="3">
        <f>SUMIFS(PNV!G:G,PNV!I:I,"PAV",PNV!H:H,"Montanhoso",PNV!B:B,'A Duplicar'!A108)</f>
        <v>0</v>
      </c>
    </row>
    <row r="109" spans="1:4" x14ac:dyDescent="0.2">
      <c r="A109" s="2" t="s">
        <v>227</v>
      </c>
      <c r="B109" s="3">
        <f>SUMIFS(PNV!G:G,PNV!I:I,"PAV",PNV!H:H,"Plano",PNV!B:B,'A Duplicar'!A109)</f>
        <v>0</v>
      </c>
      <c r="C109" s="3">
        <f>SUMIFS(PNV!G:G,PNV!I:I,"PAV",PNV!H:H,"Ondulado",PNV!B:B,'A Duplicar'!A109)</f>
        <v>17.799999999999955</v>
      </c>
      <c r="D109" s="3">
        <f>SUMIFS(PNV!G:G,PNV!I:I,"PAV",PNV!H:H,"Montanhoso",PNV!B:B,'A Duplicar'!A109)</f>
        <v>0</v>
      </c>
    </row>
    <row r="110" spans="1:4" x14ac:dyDescent="0.2">
      <c r="A110" s="2" t="s">
        <v>229</v>
      </c>
      <c r="B110" s="3">
        <f>SUMIFS(PNV!G:G,PNV!I:I,"PAV",PNV!H:H,"Plano",PNV!B:B,'A Duplicar'!A110)</f>
        <v>0</v>
      </c>
      <c r="C110" s="3">
        <f>SUMIFS(PNV!G:G,PNV!I:I,"PAV",PNV!H:H,"Ondulado",PNV!B:B,'A Duplicar'!A110)</f>
        <v>64.100000000000023</v>
      </c>
      <c r="D110" s="3">
        <f>SUMIFS(PNV!G:G,PNV!I:I,"PAV",PNV!H:H,"Montanhoso",PNV!B:B,'A Duplicar'!A110)</f>
        <v>0</v>
      </c>
    </row>
    <row r="111" spans="1:4" x14ac:dyDescent="0.2">
      <c r="A111" s="2" t="s">
        <v>231</v>
      </c>
      <c r="B111" s="3">
        <f>SUMIFS(PNV!G:G,PNV!I:I,"PAV",PNV!H:H,"Plano",PNV!B:B,'A Duplicar'!A111)</f>
        <v>0</v>
      </c>
      <c r="C111" s="3">
        <f>SUMIFS(PNV!G:G,PNV!I:I,"PAV",PNV!H:H,"Ondulado",PNV!B:B,'A Duplicar'!A111)</f>
        <v>47.800000000000068</v>
      </c>
      <c r="D111" s="3">
        <f>SUMIFS(PNV!G:G,PNV!I:I,"PAV",PNV!H:H,"Montanhoso",PNV!B:B,'A Duplicar'!A111)</f>
        <v>0</v>
      </c>
    </row>
    <row r="112" spans="1:4" x14ac:dyDescent="0.2">
      <c r="A112" s="2" t="s">
        <v>233</v>
      </c>
      <c r="B112" s="3">
        <f>SUMIFS(PNV!G:G,PNV!I:I,"PAV",PNV!H:H,"Plano",PNV!B:B,'A Duplicar'!A112)</f>
        <v>0</v>
      </c>
      <c r="C112" s="3">
        <f>SUMIFS(PNV!G:G,PNV!I:I,"PAV",PNV!H:H,"Ondulado",PNV!B:B,'A Duplicar'!A112)</f>
        <v>0</v>
      </c>
      <c r="D112" s="3">
        <f>SUMIFS(PNV!G:G,PNV!I:I,"PAV",PNV!H:H,"Montanhoso",PNV!B:B,'A Duplicar'!A112)</f>
        <v>0</v>
      </c>
    </row>
    <row r="113" spans="1:4" x14ac:dyDescent="0.2">
      <c r="A113" s="2" t="s">
        <v>235</v>
      </c>
      <c r="B113" s="3">
        <f>SUMIFS(PNV!G:G,PNV!I:I,"PAV",PNV!H:H,"Plano",PNV!B:B,'A Duplicar'!A113)</f>
        <v>0</v>
      </c>
      <c r="C113" s="3">
        <f>SUMIFS(PNV!G:G,PNV!I:I,"PAV",PNV!H:H,"Ondulado",PNV!B:B,'A Duplicar'!A113)</f>
        <v>0</v>
      </c>
      <c r="D113" s="3">
        <f>SUMIFS(PNV!G:G,PNV!I:I,"PAV",PNV!H:H,"Montanhoso",PNV!B:B,'A Duplicar'!A113)</f>
        <v>0</v>
      </c>
    </row>
    <row r="114" spans="1:4" x14ac:dyDescent="0.2">
      <c r="A114" s="2" t="s">
        <v>238</v>
      </c>
      <c r="B114" s="3">
        <f>SUMIFS(PNV!G:G,PNV!I:I,"PAV",PNV!H:H,"Plano",PNV!B:B,'A Duplicar'!A114)</f>
        <v>0</v>
      </c>
      <c r="C114" s="3">
        <f>SUMIFS(PNV!G:G,PNV!I:I,"PAV",PNV!H:H,"Ondulado",PNV!B:B,'A Duplicar'!A114)</f>
        <v>0</v>
      </c>
      <c r="D114" s="3">
        <f>SUMIFS(PNV!G:G,PNV!I:I,"PAV",PNV!H:H,"Montanhoso",PNV!B:B,'A Duplicar'!A114)</f>
        <v>0</v>
      </c>
    </row>
    <row r="115" spans="1:4" x14ac:dyDescent="0.2">
      <c r="A115" s="2" t="s">
        <v>241</v>
      </c>
      <c r="B115" s="3">
        <f>SUMIFS(PNV!G:G,PNV!I:I,"PAV",PNV!H:H,"Plano",PNV!B:B,'A Duplicar'!A115)</f>
        <v>0</v>
      </c>
      <c r="C115" s="3">
        <f>SUMIFS(PNV!G:G,PNV!I:I,"PAV",PNV!H:H,"Ondulado",PNV!B:B,'A Duplicar'!A115)</f>
        <v>27.399999999999977</v>
      </c>
      <c r="D115" s="3">
        <f>SUMIFS(PNV!G:G,PNV!I:I,"PAV",PNV!H:H,"Montanhoso",PNV!B:B,'A Duplicar'!A115)</f>
        <v>0</v>
      </c>
    </row>
    <row r="116" spans="1:4" x14ac:dyDescent="0.2">
      <c r="A116" s="2" t="s">
        <v>244</v>
      </c>
      <c r="B116" s="3">
        <f>SUMIFS(PNV!G:G,PNV!I:I,"PAV",PNV!H:H,"Plano",PNV!B:B,'A Duplicar'!A116)</f>
        <v>0</v>
      </c>
      <c r="C116" s="3">
        <f>SUMIFS(PNV!G:G,PNV!I:I,"PAV",PNV!H:H,"Ondulado",PNV!B:B,'A Duplicar'!A116)</f>
        <v>20.300000000000068</v>
      </c>
      <c r="D116" s="3">
        <f>SUMIFS(PNV!G:G,PNV!I:I,"PAV",PNV!H:H,"Montanhoso",PNV!B:B,'A Duplicar'!A116)</f>
        <v>0</v>
      </c>
    </row>
    <row r="117" spans="1:4" x14ac:dyDescent="0.2">
      <c r="A117" s="2" t="s">
        <v>246</v>
      </c>
      <c r="B117" s="3">
        <f>SUMIFS(PNV!G:G,PNV!I:I,"PAV",PNV!H:H,"Plano",PNV!B:B,'A Duplicar'!A117)</f>
        <v>0</v>
      </c>
      <c r="C117" s="3">
        <f>SUMIFS(PNV!G:G,PNV!I:I,"PAV",PNV!H:H,"Ondulado",PNV!B:B,'A Duplicar'!A117)</f>
        <v>39.699999999999932</v>
      </c>
      <c r="D117" s="3">
        <f>SUMIFS(PNV!G:G,PNV!I:I,"PAV",PNV!H:H,"Montanhoso",PNV!B:B,'A Duplicar'!A117)</f>
        <v>0</v>
      </c>
    </row>
    <row r="118" spans="1:4" x14ac:dyDescent="0.2">
      <c r="A118" s="2" t="s">
        <v>248</v>
      </c>
      <c r="B118" s="3">
        <f>SUMIFS(PNV!G:G,PNV!I:I,"PAV",PNV!H:H,"Plano",PNV!B:B,'A Duplicar'!A118)</f>
        <v>0</v>
      </c>
      <c r="C118" s="3">
        <f>SUMIFS(PNV!G:G,PNV!I:I,"PAV",PNV!H:H,"Ondulado",PNV!B:B,'A Duplicar'!A118)</f>
        <v>36</v>
      </c>
      <c r="D118" s="3">
        <f>SUMIFS(PNV!G:G,PNV!I:I,"PAV",PNV!H:H,"Montanhoso",PNV!B:B,'A Duplicar'!A118)</f>
        <v>0</v>
      </c>
    </row>
    <row r="119" spans="1:4" x14ac:dyDescent="0.2">
      <c r="A119" s="2" t="s">
        <v>250</v>
      </c>
      <c r="B119" s="3">
        <f>SUMIFS(PNV!G:G,PNV!I:I,"PAV",PNV!H:H,"Plano",PNV!B:B,'A Duplicar'!A119)</f>
        <v>0</v>
      </c>
      <c r="C119" s="3">
        <f>SUMIFS(PNV!G:G,PNV!I:I,"PAV",PNV!H:H,"Ondulado",PNV!B:B,'A Duplicar'!A119)</f>
        <v>4.5</v>
      </c>
      <c r="D119" s="3">
        <f>SUMIFS(PNV!G:G,PNV!I:I,"PAV",PNV!H:H,"Montanhoso",PNV!B:B,'A Duplicar'!A119)</f>
        <v>0</v>
      </c>
    </row>
    <row r="120" spans="1:4" x14ac:dyDescent="0.2">
      <c r="A120" s="2" t="s">
        <v>251</v>
      </c>
      <c r="B120" s="3">
        <f>SUMIFS(PNV!G:G,PNV!I:I,"PAV",PNV!H:H,"Plano",PNV!B:B,'A Duplicar'!A120)</f>
        <v>0</v>
      </c>
      <c r="C120" s="3">
        <f>SUMIFS(PNV!G:G,PNV!I:I,"PAV",PNV!H:H,"Ondulado",PNV!B:B,'A Duplicar'!A120)</f>
        <v>11</v>
      </c>
      <c r="D120" s="3">
        <f>SUMIFS(PNV!G:G,PNV!I:I,"PAV",PNV!H:H,"Montanhoso",PNV!B:B,'A Duplicar'!A120)</f>
        <v>0</v>
      </c>
    </row>
    <row r="121" spans="1:4" x14ac:dyDescent="0.2">
      <c r="A121" s="2" t="s">
        <v>254</v>
      </c>
      <c r="B121" s="3">
        <f>SUMIFS(PNV!G:G,PNV!I:I,"PAV",PNV!H:H,"Plano",PNV!B:B,'A Duplicar'!A121)</f>
        <v>0</v>
      </c>
      <c r="C121" s="3">
        <f>SUMIFS(PNV!G:G,PNV!I:I,"PAV",PNV!H:H,"Ondulado",PNV!B:B,'A Duplicar'!A121)</f>
        <v>12.5</v>
      </c>
      <c r="D121" s="3">
        <f>SUMIFS(PNV!G:G,PNV!I:I,"PAV",PNV!H:H,"Montanhoso",PNV!B:B,'A Duplicar'!A121)</f>
        <v>0</v>
      </c>
    </row>
    <row r="122" spans="1:4" x14ac:dyDescent="0.2">
      <c r="A122" s="2" t="s">
        <v>256</v>
      </c>
      <c r="B122" s="3">
        <f>SUMIFS(PNV!G:G,PNV!I:I,"PAV",PNV!H:H,"Plano",PNV!B:B,'A Duplicar'!A122)</f>
        <v>0</v>
      </c>
      <c r="C122" s="3">
        <f>SUMIFS(PNV!G:G,PNV!I:I,"PAV",PNV!H:H,"Ondulado",PNV!B:B,'A Duplicar'!A122)</f>
        <v>6</v>
      </c>
      <c r="D122" s="3">
        <f>SUMIFS(PNV!G:G,PNV!I:I,"PAV",PNV!H:H,"Montanhoso",PNV!B:B,'A Duplicar'!A122)</f>
        <v>0</v>
      </c>
    </row>
    <row r="123" spans="1:4" x14ac:dyDescent="0.2">
      <c r="A123" s="2" t="s">
        <v>258</v>
      </c>
      <c r="B123" s="3">
        <f>SUMIFS(PNV!G:G,PNV!I:I,"PAV",PNV!H:H,"Plano",PNV!B:B,'A Duplicar'!A123)</f>
        <v>0</v>
      </c>
      <c r="C123" s="3">
        <f>SUMIFS(PNV!G:G,PNV!I:I,"PAV",PNV!H:H,"Ondulado",PNV!B:B,'A Duplicar'!A123)</f>
        <v>29.299999999999997</v>
      </c>
      <c r="D123" s="3">
        <f>SUMIFS(PNV!G:G,PNV!I:I,"PAV",PNV!H:H,"Montanhoso",PNV!B:B,'A Duplicar'!A123)</f>
        <v>0</v>
      </c>
    </row>
    <row r="124" spans="1:4" x14ac:dyDescent="0.2">
      <c r="A124" s="2" t="s">
        <v>260</v>
      </c>
      <c r="B124" s="3">
        <f>SUMIFS(PNV!G:G,PNV!I:I,"PAV",PNV!H:H,"Plano",PNV!B:B,'A Duplicar'!A124)</f>
        <v>0</v>
      </c>
      <c r="C124" s="3">
        <f>SUMIFS(PNV!G:G,PNV!I:I,"PAV",PNV!H:H,"Ondulado",PNV!B:B,'A Duplicar'!A124)</f>
        <v>9</v>
      </c>
      <c r="D124" s="3">
        <f>SUMIFS(PNV!G:G,PNV!I:I,"PAV",PNV!H:H,"Montanhoso",PNV!B:B,'A Duplicar'!A124)</f>
        <v>0</v>
      </c>
    </row>
    <row r="125" spans="1:4" x14ac:dyDescent="0.2">
      <c r="A125" s="2" t="s">
        <v>262</v>
      </c>
      <c r="B125" s="3">
        <f>SUMIFS(PNV!G:G,PNV!I:I,"PAV",PNV!H:H,"Plano",PNV!B:B,'A Duplicar'!A125)</f>
        <v>0</v>
      </c>
      <c r="C125" s="3">
        <f>SUMIFS(PNV!G:G,PNV!I:I,"PAV",PNV!H:H,"Ondulado",PNV!B:B,'A Duplicar'!A125)</f>
        <v>44.099999999999994</v>
      </c>
      <c r="D125" s="3">
        <f>SUMIFS(PNV!G:G,PNV!I:I,"PAV",PNV!H:H,"Montanhoso",PNV!B:B,'A Duplicar'!A125)</f>
        <v>0</v>
      </c>
    </row>
    <row r="126" spans="1:4" x14ac:dyDescent="0.2">
      <c r="A126" s="2" t="s">
        <v>264</v>
      </c>
      <c r="B126" s="3">
        <f>SUMIFS(PNV!G:G,PNV!I:I,"PAV",PNV!H:H,"Plano",PNV!B:B,'A Duplicar'!A126)</f>
        <v>0</v>
      </c>
      <c r="C126" s="3">
        <f>SUMIFS(PNV!G:G,PNV!I:I,"PAV",PNV!H:H,"Ondulado",PNV!B:B,'A Duplicar'!A126)</f>
        <v>2.2000000000000171</v>
      </c>
      <c r="D126" s="3">
        <f>SUMIFS(PNV!G:G,PNV!I:I,"PAV",PNV!H:H,"Montanhoso",PNV!B:B,'A Duplicar'!A126)</f>
        <v>0</v>
      </c>
    </row>
    <row r="127" spans="1:4" x14ac:dyDescent="0.2">
      <c r="A127" s="2" t="s">
        <v>266</v>
      </c>
      <c r="B127" s="3">
        <f>SUMIFS(PNV!G:G,PNV!I:I,"PAV",PNV!H:H,"Plano",PNV!B:B,'A Duplicar'!A127)</f>
        <v>0</v>
      </c>
      <c r="C127" s="3">
        <f>SUMIFS(PNV!G:G,PNV!I:I,"PAV",PNV!H:H,"Ondulado",PNV!B:B,'A Duplicar'!A127)</f>
        <v>35.599999999999994</v>
      </c>
      <c r="D127" s="3">
        <f>SUMIFS(PNV!G:G,PNV!I:I,"PAV",PNV!H:H,"Montanhoso",PNV!B:B,'A Duplicar'!A127)</f>
        <v>0</v>
      </c>
    </row>
    <row r="128" spans="1:4" x14ac:dyDescent="0.2">
      <c r="A128" s="2" t="s">
        <v>268</v>
      </c>
      <c r="B128" s="3">
        <f>SUMIFS(PNV!G:G,PNV!I:I,"PAV",PNV!H:H,"Plano",PNV!B:B,'A Duplicar'!A128)</f>
        <v>0</v>
      </c>
      <c r="C128" s="3">
        <f>SUMIFS(PNV!G:G,PNV!I:I,"PAV",PNV!H:H,"Ondulado",PNV!B:B,'A Duplicar'!A128)</f>
        <v>19.700000000000017</v>
      </c>
      <c r="D128" s="3">
        <f>SUMIFS(PNV!G:G,PNV!I:I,"PAV",PNV!H:H,"Montanhoso",PNV!B:B,'A Duplicar'!A128)</f>
        <v>0</v>
      </c>
    </row>
    <row r="129" spans="1:4" x14ac:dyDescent="0.2">
      <c r="A129" s="2" t="s">
        <v>270</v>
      </c>
      <c r="B129" s="3">
        <f>SUMIFS(PNV!G:G,PNV!I:I,"PAV",PNV!H:H,"Plano",PNV!B:B,'A Duplicar'!A129)</f>
        <v>0</v>
      </c>
      <c r="C129" s="3">
        <f>SUMIFS(PNV!G:G,PNV!I:I,"PAV",PNV!H:H,"Ondulado",PNV!B:B,'A Duplicar'!A129)</f>
        <v>5</v>
      </c>
      <c r="D129" s="3">
        <f>SUMIFS(PNV!G:G,PNV!I:I,"PAV",PNV!H:H,"Montanhoso",PNV!B:B,'A Duplicar'!A129)</f>
        <v>0</v>
      </c>
    </row>
    <row r="130" spans="1:4" x14ac:dyDescent="0.2">
      <c r="A130" s="2" t="s">
        <v>272</v>
      </c>
      <c r="B130" s="3">
        <f>SUMIFS(PNV!G:G,PNV!I:I,"PAV",PNV!H:H,"Plano",PNV!B:B,'A Duplicar'!A130)</f>
        <v>0</v>
      </c>
      <c r="C130" s="3">
        <f>SUMIFS(PNV!G:G,PNV!I:I,"PAV",PNV!H:H,"Ondulado",PNV!B:B,'A Duplicar'!A130)</f>
        <v>10.399999999999977</v>
      </c>
      <c r="D130" s="3">
        <f>SUMIFS(PNV!G:G,PNV!I:I,"PAV",PNV!H:H,"Montanhoso",PNV!B:B,'A Duplicar'!A130)</f>
        <v>0</v>
      </c>
    </row>
    <row r="131" spans="1:4" x14ac:dyDescent="0.2">
      <c r="A131" s="2" t="s">
        <v>274</v>
      </c>
      <c r="B131" s="3">
        <f>SUMIFS(PNV!G:G,PNV!I:I,"PAV",PNV!H:H,"Plano",PNV!B:B,'A Duplicar'!A131)</f>
        <v>0</v>
      </c>
      <c r="C131" s="3">
        <f>SUMIFS(PNV!G:G,PNV!I:I,"PAV",PNV!H:H,"Ondulado",PNV!B:B,'A Duplicar'!A131)</f>
        <v>31.199999999999989</v>
      </c>
      <c r="D131" s="3">
        <f>SUMIFS(PNV!G:G,PNV!I:I,"PAV",PNV!H:H,"Montanhoso",PNV!B:B,'A Duplicar'!A131)</f>
        <v>0</v>
      </c>
    </row>
    <row r="132" spans="1:4" x14ac:dyDescent="0.2">
      <c r="A132" s="2" t="s">
        <v>276</v>
      </c>
      <c r="B132" s="3">
        <f>SUMIFS(PNV!G:G,PNV!I:I,"PAV",PNV!H:H,"Plano",PNV!B:B,'A Duplicar'!A132)</f>
        <v>0</v>
      </c>
      <c r="C132" s="3">
        <f>SUMIFS(PNV!G:G,PNV!I:I,"PAV",PNV!H:H,"Ondulado",PNV!B:B,'A Duplicar'!A132)</f>
        <v>2.5</v>
      </c>
      <c r="D132" s="3">
        <f>SUMIFS(PNV!G:G,PNV!I:I,"PAV",PNV!H:H,"Montanhoso",PNV!B:B,'A Duplicar'!A132)</f>
        <v>0</v>
      </c>
    </row>
    <row r="133" spans="1:4" x14ac:dyDescent="0.2">
      <c r="A133" s="2" t="s">
        <v>278</v>
      </c>
      <c r="B133" s="3">
        <f>SUMIFS(PNV!G:G,PNV!I:I,"PAV",PNV!H:H,"Plano",PNV!B:B,'A Duplicar'!A133)</f>
        <v>0</v>
      </c>
      <c r="C133" s="3">
        <f>SUMIFS(PNV!G:G,PNV!I:I,"PAV",PNV!H:H,"Ondulado",PNV!B:B,'A Duplicar'!A133)</f>
        <v>0</v>
      </c>
      <c r="D133" s="3">
        <f>SUMIFS(PNV!G:G,PNV!I:I,"PAV",PNV!H:H,"Montanhoso",PNV!B:B,'A Duplicar'!A133)</f>
        <v>0</v>
      </c>
    </row>
    <row r="134" spans="1:4" x14ac:dyDescent="0.2">
      <c r="A134" s="2" t="s">
        <v>280</v>
      </c>
      <c r="B134" s="3">
        <f>SUMIFS(PNV!G:G,PNV!I:I,"PAV",PNV!H:H,"Plano",PNV!B:B,'A Duplicar'!A134)</f>
        <v>0</v>
      </c>
      <c r="C134" s="3">
        <f>SUMIFS(PNV!G:G,PNV!I:I,"PAV",PNV!H:H,"Ondulado",PNV!B:B,'A Duplicar'!A134)</f>
        <v>0</v>
      </c>
      <c r="D134" s="3">
        <f>SUMIFS(PNV!G:G,PNV!I:I,"PAV",PNV!H:H,"Montanhoso",PNV!B:B,'A Duplicar'!A134)</f>
        <v>0</v>
      </c>
    </row>
    <row r="135" spans="1:4" x14ac:dyDescent="0.2">
      <c r="A135" s="2" t="s">
        <v>282</v>
      </c>
      <c r="B135" s="3">
        <f>SUMIFS(PNV!G:G,PNV!I:I,"PAV",PNV!H:H,"Plano",PNV!B:B,'A Duplicar'!A135)</f>
        <v>0</v>
      </c>
      <c r="C135" s="3">
        <f>SUMIFS(PNV!G:G,PNV!I:I,"PAV",PNV!H:H,"Ondulado",PNV!B:B,'A Duplicar'!A135)</f>
        <v>0</v>
      </c>
      <c r="D135" s="3">
        <f>SUMIFS(PNV!G:G,PNV!I:I,"PAV",PNV!H:H,"Montanhoso",PNV!B:B,'A Duplicar'!A135)</f>
        <v>0</v>
      </c>
    </row>
    <row r="136" spans="1:4" x14ac:dyDescent="0.2">
      <c r="A136" s="2" t="s">
        <v>738</v>
      </c>
      <c r="B136" s="3">
        <f>SUMIFS(PNV!G:G,PNV!I:I,"PAV",PNV!H:H,"Plano",PNV!B:B,'A Duplicar'!A136)</f>
        <v>0</v>
      </c>
      <c r="C136" s="3">
        <f>SUMIFS(PNV!G:G,PNV!I:I,"PAV",PNV!H:H,"Ondulado",PNV!B:B,'A Duplicar'!A136)</f>
        <v>0</v>
      </c>
      <c r="D136" s="3">
        <f>SUMIFS(PNV!G:G,PNV!I:I,"PAV",PNV!H:H,"Montanhoso",PNV!B:B,'A Duplicar'!A136)</f>
        <v>0</v>
      </c>
    </row>
    <row r="137" spans="1:4" x14ac:dyDescent="0.2">
      <c r="A137" s="2" t="s">
        <v>741</v>
      </c>
      <c r="B137" s="3">
        <f>SUMIFS(PNV!G:G,PNV!I:I,"PAV",PNV!H:H,"Plano",PNV!B:B,'A Duplicar'!A137)</f>
        <v>0</v>
      </c>
      <c r="C137" s="3">
        <f>SUMIFS(PNV!G:G,PNV!I:I,"PAV",PNV!H:H,"Ondulado",PNV!B:B,'A Duplicar'!A137)</f>
        <v>0</v>
      </c>
      <c r="D137" s="3">
        <f>SUMIFS(PNV!G:G,PNV!I:I,"PAV",PNV!H:H,"Montanhoso",PNV!B:B,'A Duplicar'!A137)</f>
        <v>0</v>
      </c>
    </row>
    <row r="138" spans="1:4" x14ac:dyDescent="0.2">
      <c r="A138" s="2" t="s">
        <v>744</v>
      </c>
      <c r="B138" s="3">
        <f>SUMIFS(PNV!G:G,PNV!I:I,"PAV",PNV!H:H,"Plano",PNV!B:B,'A Duplicar'!A138)</f>
        <v>0</v>
      </c>
      <c r="C138" s="3">
        <f>SUMIFS(PNV!G:G,PNV!I:I,"PAV",PNV!H:H,"Ondulado",PNV!B:B,'A Duplicar'!A138)</f>
        <v>0</v>
      </c>
      <c r="D138" s="3">
        <f>SUMIFS(PNV!G:G,PNV!I:I,"PAV",PNV!H:H,"Montanhoso",PNV!B:B,'A Duplicar'!A138)</f>
        <v>0</v>
      </c>
    </row>
    <row r="139" spans="1:4" x14ac:dyDescent="0.2">
      <c r="A139" s="2" t="s">
        <v>285</v>
      </c>
      <c r="B139" s="3">
        <f>SUMIFS(PNV!G:G,PNV!I:I,"PAV",PNV!H:H,"Plano",PNV!B:B,'A Duplicar'!A139)</f>
        <v>0</v>
      </c>
      <c r="C139" s="3">
        <f>SUMIFS(PNV!G:G,PNV!I:I,"PAV",PNV!H:H,"Ondulado",PNV!B:B,'A Duplicar'!A139)</f>
        <v>0</v>
      </c>
      <c r="D139" s="3">
        <f>SUMIFS(PNV!G:G,PNV!I:I,"PAV",PNV!H:H,"Montanhoso",PNV!B:B,'A Duplicar'!A139)</f>
        <v>0</v>
      </c>
    </row>
    <row r="140" spans="1:4" x14ac:dyDescent="0.2">
      <c r="A140" s="2" t="s">
        <v>287</v>
      </c>
      <c r="B140" s="3">
        <f>SUMIFS(PNV!G:G,PNV!I:I,"PAV",PNV!H:H,"Plano",PNV!B:B,'A Duplicar'!A140)</f>
        <v>0</v>
      </c>
      <c r="C140" s="3">
        <f>SUMIFS(PNV!G:G,PNV!I:I,"PAV",PNV!H:H,"Ondulado",PNV!B:B,'A Duplicar'!A140)</f>
        <v>0</v>
      </c>
      <c r="D140" s="3">
        <f>SUMIFS(PNV!G:G,PNV!I:I,"PAV",PNV!H:H,"Montanhoso",PNV!B:B,'A Duplicar'!A140)</f>
        <v>0</v>
      </c>
    </row>
    <row r="141" spans="1:4" x14ac:dyDescent="0.2">
      <c r="A141" s="2" t="s">
        <v>289</v>
      </c>
      <c r="B141" s="3">
        <f>SUMIFS(PNV!G:G,PNV!I:I,"PAV",PNV!H:H,"Plano",PNV!B:B,'A Duplicar'!A141)</f>
        <v>0</v>
      </c>
      <c r="C141" s="3">
        <f>SUMIFS(PNV!G:G,PNV!I:I,"PAV",PNV!H:H,"Ondulado",PNV!B:B,'A Duplicar'!A141)</f>
        <v>0</v>
      </c>
      <c r="D141" s="3">
        <f>SUMIFS(PNV!G:G,PNV!I:I,"PAV",PNV!H:H,"Montanhoso",PNV!B:B,'A Duplicar'!A141)</f>
        <v>0</v>
      </c>
    </row>
    <row r="142" spans="1:4" x14ac:dyDescent="0.2">
      <c r="A142" s="2" t="s">
        <v>291</v>
      </c>
      <c r="B142" s="3">
        <f>SUMIFS(PNV!G:G,PNV!I:I,"PAV",PNV!H:H,"Plano",PNV!B:B,'A Duplicar'!A142)</f>
        <v>0</v>
      </c>
      <c r="C142" s="3">
        <f>SUMIFS(PNV!G:G,PNV!I:I,"PAV",PNV!H:H,"Ondulado",PNV!B:B,'A Duplicar'!A142)</f>
        <v>0</v>
      </c>
      <c r="D142" s="3">
        <f>SUMIFS(PNV!G:G,PNV!I:I,"PAV",PNV!H:H,"Montanhoso",PNV!B:B,'A Duplicar'!A142)</f>
        <v>0</v>
      </c>
    </row>
    <row r="143" spans="1:4" x14ac:dyDescent="0.2">
      <c r="A143" s="2" t="s">
        <v>293</v>
      </c>
      <c r="B143" s="3">
        <f>SUMIFS(PNV!G:G,PNV!I:I,"PAV",PNV!H:H,"Plano",PNV!B:B,'A Duplicar'!A143)</f>
        <v>0</v>
      </c>
      <c r="C143" s="3">
        <f>SUMIFS(PNV!G:G,PNV!I:I,"PAV",PNV!H:H,"Ondulado",PNV!B:B,'A Duplicar'!A143)</f>
        <v>0</v>
      </c>
      <c r="D143" s="3">
        <f>SUMIFS(PNV!G:G,PNV!I:I,"PAV",PNV!H:H,"Montanhoso",PNV!B:B,'A Duplicar'!A143)</f>
        <v>0</v>
      </c>
    </row>
    <row r="144" spans="1:4" x14ac:dyDescent="0.2">
      <c r="A144" s="2" t="s">
        <v>295</v>
      </c>
      <c r="B144" s="3">
        <f>SUMIFS(PNV!G:G,PNV!I:I,"PAV",PNV!H:H,"Plano",PNV!B:B,'A Duplicar'!A144)</f>
        <v>0</v>
      </c>
      <c r="C144" s="3">
        <f>SUMIFS(PNV!G:G,PNV!I:I,"PAV",PNV!H:H,"Ondulado",PNV!B:B,'A Duplicar'!A144)</f>
        <v>0</v>
      </c>
      <c r="D144" s="3">
        <f>SUMIFS(PNV!G:G,PNV!I:I,"PAV",PNV!H:H,"Montanhoso",PNV!B:B,'A Duplicar'!A144)</f>
        <v>0</v>
      </c>
    </row>
    <row r="145" spans="1:4" x14ac:dyDescent="0.2">
      <c r="A145" s="2" t="s">
        <v>298</v>
      </c>
      <c r="B145" s="3">
        <f>SUMIFS(PNV!G:G,PNV!I:I,"PAV",PNV!H:H,"Plano",PNV!B:B,'A Duplicar'!A145)</f>
        <v>0</v>
      </c>
      <c r="C145" s="3">
        <f>SUMIFS(PNV!G:G,PNV!I:I,"PAV",PNV!H:H,"Ondulado",PNV!B:B,'A Duplicar'!A145)</f>
        <v>0</v>
      </c>
      <c r="D145" s="3">
        <f>SUMIFS(PNV!G:G,PNV!I:I,"PAV",PNV!H:H,"Montanhoso",PNV!B:B,'A Duplicar'!A145)</f>
        <v>0</v>
      </c>
    </row>
    <row r="146" spans="1:4" x14ac:dyDescent="0.2">
      <c r="A146" s="2" t="s">
        <v>300</v>
      </c>
      <c r="B146" s="3">
        <f>SUMIFS(PNV!G:G,PNV!I:I,"PAV",PNV!H:H,"Plano",PNV!B:B,'A Duplicar'!A146)</f>
        <v>0</v>
      </c>
      <c r="C146" s="3">
        <f>SUMIFS(PNV!G:G,PNV!I:I,"PAV",PNV!H:H,"Ondulado",PNV!B:B,'A Duplicar'!A146)</f>
        <v>0</v>
      </c>
      <c r="D146" s="3">
        <f>SUMIFS(PNV!G:G,PNV!I:I,"PAV",PNV!H:H,"Montanhoso",PNV!B:B,'A Duplicar'!A146)</f>
        <v>0</v>
      </c>
    </row>
    <row r="147" spans="1:4" x14ac:dyDescent="0.2">
      <c r="A147" s="2" t="s">
        <v>302</v>
      </c>
      <c r="B147" s="3">
        <f>SUMIFS(PNV!G:G,PNV!I:I,"PAV",PNV!H:H,"Plano",PNV!B:B,'A Duplicar'!A147)</f>
        <v>0</v>
      </c>
      <c r="C147" s="3">
        <f>SUMIFS(PNV!G:G,PNV!I:I,"PAV",PNV!H:H,"Ondulado",PNV!B:B,'A Duplicar'!A147)</f>
        <v>0</v>
      </c>
      <c r="D147" s="3">
        <f>SUMIFS(PNV!G:G,PNV!I:I,"PAV",PNV!H:H,"Montanhoso",PNV!B:B,'A Duplicar'!A147)</f>
        <v>0</v>
      </c>
    </row>
    <row r="148" spans="1:4" x14ac:dyDescent="0.2">
      <c r="A148" s="2" t="s">
        <v>304</v>
      </c>
      <c r="B148" s="3">
        <f>SUMIFS(PNV!G:G,PNV!I:I,"PAV",PNV!H:H,"Plano",PNV!B:B,'A Duplicar'!A148)</f>
        <v>0</v>
      </c>
      <c r="C148" s="3">
        <f>SUMIFS(PNV!G:G,PNV!I:I,"PAV",PNV!H:H,"Ondulado",PNV!B:B,'A Duplicar'!A148)</f>
        <v>0</v>
      </c>
      <c r="D148" s="3">
        <f>SUMIFS(PNV!G:G,PNV!I:I,"PAV",PNV!H:H,"Montanhoso",PNV!B:B,'A Duplicar'!A148)</f>
        <v>0</v>
      </c>
    </row>
    <row r="149" spans="1:4" x14ac:dyDescent="0.2">
      <c r="A149" s="2" t="s">
        <v>306</v>
      </c>
      <c r="B149" s="3">
        <f>SUMIFS(PNV!G:G,PNV!I:I,"PAV",PNV!H:H,"Plano",PNV!B:B,'A Duplicar'!A149)</f>
        <v>0</v>
      </c>
      <c r="C149" s="3">
        <f>SUMIFS(PNV!G:G,PNV!I:I,"PAV",PNV!H:H,"Ondulado",PNV!B:B,'A Duplicar'!A149)</f>
        <v>0</v>
      </c>
      <c r="D149" s="3">
        <f>SUMIFS(PNV!G:G,PNV!I:I,"PAV",PNV!H:H,"Montanhoso",PNV!B:B,'A Duplicar'!A149)</f>
        <v>0</v>
      </c>
    </row>
    <row r="150" spans="1:4" x14ac:dyDescent="0.2">
      <c r="A150" s="2" t="s">
        <v>308</v>
      </c>
      <c r="B150" s="3">
        <f>SUMIFS(PNV!G:G,PNV!I:I,"PAV",PNV!H:H,"Plano",PNV!B:B,'A Duplicar'!A150)</f>
        <v>0</v>
      </c>
      <c r="C150" s="3">
        <f>SUMIFS(PNV!G:G,PNV!I:I,"PAV",PNV!H:H,"Ondulado",PNV!B:B,'A Duplicar'!A150)</f>
        <v>0</v>
      </c>
      <c r="D150" s="3">
        <f>SUMIFS(PNV!G:G,PNV!I:I,"PAV",PNV!H:H,"Montanhoso",PNV!B:B,'A Duplicar'!A150)</f>
        <v>0</v>
      </c>
    </row>
    <row r="151" spans="1:4" x14ac:dyDescent="0.2">
      <c r="A151" s="2" t="s">
        <v>310</v>
      </c>
      <c r="B151" s="3">
        <f>SUMIFS(PNV!G:G,PNV!I:I,"PAV",PNV!H:H,"Plano",PNV!B:B,'A Duplicar'!A151)</f>
        <v>0</v>
      </c>
      <c r="C151" s="3">
        <f>SUMIFS(PNV!G:G,PNV!I:I,"PAV",PNV!H:H,"Ondulado",PNV!B:B,'A Duplicar'!A151)</f>
        <v>0</v>
      </c>
      <c r="D151" s="3">
        <f>SUMIFS(PNV!G:G,PNV!I:I,"PAV",PNV!H:H,"Montanhoso",PNV!B:B,'A Duplicar'!A151)</f>
        <v>0</v>
      </c>
    </row>
    <row r="152" spans="1:4" x14ac:dyDescent="0.2">
      <c r="A152" s="2" t="s">
        <v>312</v>
      </c>
      <c r="B152" s="3">
        <f>SUMIFS(PNV!G:G,PNV!I:I,"PAV",PNV!H:H,"Plano",PNV!B:B,'A Duplicar'!A152)</f>
        <v>0</v>
      </c>
      <c r="C152" s="3">
        <f>SUMIFS(PNV!G:G,PNV!I:I,"PAV",PNV!H:H,"Ondulado",PNV!B:B,'A Duplicar'!A152)</f>
        <v>0</v>
      </c>
      <c r="D152" s="3">
        <f>SUMIFS(PNV!G:G,PNV!I:I,"PAV",PNV!H:H,"Montanhoso",PNV!B:B,'A Duplicar'!A152)</f>
        <v>0</v>
      </c>
    </row>
    <row r="153" spans="1:4" x14ac:dyDescent="0.2">
      <c r="A153" s="2" t="s">
        <v>314</v>
      </c>
      <c r="B153" s="3">
        <f>SUMIFS(PNV!G:G,PNV!I:I,"PAV",PNV!H:H,"Plano",PNV!B:B,'A Duplicar'!A153)</f>
        <v>0</v>
      </c>
      <c r="C153" s="3">
        <f>SUMIFS(PNV!G:G,PNV!I:I,"PAV",PNV!H:H,"Ondulado",PNV!B:B,'A Duplicar'!A153)</f>
        <v>0</v>
      </c>
      <c r="D153" s="3">
        <f>SUMIFS(PNV!G:G,PNV!I:I,"PAV",PNV!H:H,"Montanhoso",PNV!B:B,'A Duplicar'!A153)</f>
        <v>0</v>
      </c>
    </row>
    <row r="154" spans="1:4" x14ac:dyDescent="0.2">
      <c r="A154" s="2" t="s">
        <v>316</v>
      </c>
      <c r="B154" s="3">
        <f>SUMIFS(PNV!G:G,PNV!I:I,"PAV",PNV!H:H,"Plano",PNV!B:B,'A Duplicar'!A154)</f>
        <v>0</v>
      </c>
      <c r="C154" s="3">
        <f>SUMIFS(PNV!G:G,PNV!I:I,"PAV",PNV!H:H,"Ondulado",PNV!B:B,'A Duplicar'!A154)</f>
        <v>0</v>
      </c>
      <c r="D154" s="3">
        <f>SUMIFS(PNV!G:G,PNV!I:I,"PAV",PNV!H:H,"Montanhoso",PNV!B:B,'A Duplicar'!A154)</f>
        <v>0</v>
      </c>
    </row>
    <row r="155" spans="1:4" x14ac:dyDescent="0.2">
      <c r="A155" s="2" t="s">
        <v>319</v>
      </c>
      <c r="B155" s="3">
        <f>SUMIFS(PNV!G:G,PNV!I:I,"PAV",PNV!H:H,"Plano",PNV!B:B,'A Duplicar'!A155)</f>
        <v>0</v>
      </c>
      <c r="C155" s="3">
        <f>SUMIFS(PNV!G:G,PNV!I:I,"PAV",PNV!H:H,"Ondulado",PNV!B:B,'A Duplicar'!A155)</f>
        <v>0</v>
      </c>
      <c r="D155" s="3">
        <f>SUMIFS(PNV!G:G,PNV!I:I,"PAV",PNV!H:H,"Montanhoso",PNV!B:B,'A Duplicar'!A155)</f>
        <v>0</v>
      </c>
    </row>
    <row r="156" spans="1:4" x14ac:dyDescent="0.2">
      <c r="A156" s="2" t="s">
        <v>321</v>
      </c>
      <c r="B156" s="3">
        <f>SUMIFS(PNV!G:G,PNV!I:I,"PAV",PNV!H:H,"Plano",PNV!B:B,'A Duplicar'!A156)</f>
        <v>0</v>
      </c>
      <c r="C156" s="3">
        <f>SUMIFS(PNV!G:G,PNV!I:I,"PAV",PNV!H:H,"Ondulado",PNV!B:B,'A Duplicar'!A156)</f>
        <v>0</v>
      </c>
      <c r="D156" s="3">
        <f>SUMIFS(PNV!G:G,PNV!I:I,"PAV",PNV!H:H,"Montanhoso",PNV!B:B,'A Duplicar'!A156)</f>
        <v>0</v>
      </c>
    </row>
    <row r="157" spans="1:4" x14ac:dyDescent="0.2">
      <c r="A157" s="2" t="s">
        <v>324</v>
      </c>
      <c r="B157" s="3">
        <f>SUMIFS(PNV!G:G,PNV!I:I,"PAV",PNV!H:H,"Plano",PNV!B:B,'A Duplicar'!A157)</f>
        <v>0</v>
      </c>
      <c r="C157" s="3">
        <f>SUMIFS(PNV!G:G,PNV!I:I,"PAV",PNV!H:H,"Ondulado",PNV!B:B,'A Duplicar'!A157)</f>
        <v>0</v>
      </c>
      <c r="D157" s="3">
        <f>SUMIFS(PNV!G:G,PNV!I:I,"PAV",PNV!H:H,"Montanhoso",PNV!B:B,'A Duplicar'!A157)</f>
        <v>0</v>
      </c>
    </row>
    <row r="158" spans="1:4" x14ac:dyDescent="0.2">
      <c r="A158" s="2" t="s">
        <v>326</v>
      </c>
      <c r="B158" s="3">
        <f>SUMIFS(PNV!G:G,PNV!I:I,"PAV",PNV!H:H,"Plano",PNV!B:B,'A Duplicar'!A158)</f>
        <v>0</v>
      </c>
      <c r="C158" s="3">
        <f>SUMIFS(PNV!G:G,PNV!I:I,"PAV",PNV!H:H,"Ondulado",PNV!B:B,'A Duplicar'!A158)</f>
        <v>0</v>
      </c>
      <c r="D158" s="3">
        <f>SUMIFS(PNV!G:G,PNV!I:I,"PAV",PNV!H:H,"Montanhoso",PNV!B:B,'A Duplicar'!A158)</f>
        <v>0</v>
      </c>
    </row>
    <row r="159" spans="1:4" x14ac:dyDescent="0.2">
      <c r="A159" s="2" t="s">
        <v>328</v>
      </c>
      <c r="B159" s="3">
        <f>SUMIFS(PNV!G:G,PNV!I:I,"PAV",PNV!H:H,"Plano",PNV!B:B,'A Duplicar'!A159)</f>
        <v>0</v>
      </c>
      <c r="C159" s="3">
        <f>SUMIFS(PNV!G:G,PNV!I:I,"PAV",PNV!H:H,"Ondulado",PNV!B:B,'A Duplicar'!A159)</f>
        <v>0</v>
      </c>
      <c r="D159" s="3">
        <f>SUMIFS(PNV!G:G,PNV!I:I,"PAV",PNV!H:H,"Montanhoso",PNV!B:B,'A Duplicar'!A159)</f>
        <v>0</v>
      </c>
    </row>
    <row r="160" spans="1:4" x14ac:dyDescent="0.2">
      <c r="A160" s="2" t="s">
        <v>330</v>
      </c>
      <c r="B160" s="3">
        <f>SUMIFS(PNV!G:G,PNV!I:I,"PAV",PNV!H:H,"Plano",PNV!B:B,'A Duplicar'!A160)</f>
        <v>0</v>
      </c>
      <c r="C160" s="3">
        <f>SUMIFS(PNV!G:G,PNV!I:I,"PAV",PNV!H:H,"Ondulado",PNV!B:B,'A Duplicar'!A160)</f>
        <v>0</v>
      </c>
      <c r="D160" s="3">
        <f>SUMIFS(PNV!G:G,PNV!I:I,"PAV",PNV!H:H,"Montanhoso",PNV!B:B,'A Duplicar'!A160)</f>
        <v>0</v>
      </c>
    </row>
    <row r="161" spans="1:4" x14ac:dyDescent="0.2">
      <c r="A161" s="2" t="s">
        <v>332</v>
      </c>
      <c r="B161" s="3">
        <f>SUMIFS(PNV!G:G,PNV!I:I,"PAV",PNV!H:H,"Plano",PNV!B:B,'A Duplicar'!A161)</f>
        <v>0</v>
      </c>
      <c r="C161" s="3">
        <f>SUMIFS(PNV!G:G,PNV!I:I,"PAV",PNV!H:H,"Ondulado",PNV!B:B,'A Duplicar'!A161)</f>
        <v>0</v>
      </c>
      <c r="D161" s="3">
        <f>SUMIFS(PNV!G:G,PNV!I:I,"PAV",PNV!H:H,"Montanhoso",PNV!B:B,'A Duplicar'!A161)</f>
        <v>0</v>
      </c>
    </row>
    <row r="162" spans="1:4" x14ac:dyDescent="0.2">
      <c r="A162" s="2" t="s">
        <v>334</v>
      </c>
      <c r="B162" s="3">
        <f>SUMIFS(PNV!G:G,PNV!I:I,"PAV",PNV!H:H,"Plano",PNV!B:B,'A Duplicar'!A162)</f>
        <v>0</v>
      </c>
      <c r="C162" s="3">
        <f>SUMIFS(PNV!G:G,PNV!I:I,"PAV",PNV!H:H,"Ondulado",PNV!B:B,'A Duplicar'!A162)</f>
        <v>0</v>
      </c>
      <c r="D162" s="3">
        <f>SUMIFS(PNV!G:G,PNV!I:I,"PAV",PNV!H:H,"Montanhoso",PNV!B:B,'A Duplicar'!A162)</f>
        <v>0</v>
      </c>
    </row>
    <row r="163" spans="1:4" x14ac:dyDescent="0.2">
      <c r="A163" s="2" t="s">
        <v>336</v>
      </c>
      <c r="B163" s="3">
        <f>SUMIFS(PNV!G:G,PNV!I:I,"PAV",PNV!H:H,"Plano",PNV!B:B,'A Duplicar'!A163)</f>
        <v>0</v>
      </c>
      <c r="C163" s="3">
        <f>SUMIFS(PNV!G:G,PNV!I:I,"PAV",PNV!H:H,"Ondulado",PNV!B:B,'A Duplicar'!A163)</f>
        <v>0</v>
      </c>
      <c r="D163" s="3">
        <f>SUMIFS(PNV!G:G,PNV!I:I,"PAV",PNV!H:H,"Montanhoso",PNV!B:B,'A Duplicar'!A163)</f>
        <v>0</v>
      </c>
    </row>
    <row r="164" spans="1:4" x14ac:dyDescent="0.2">
      <c r="A164" s="2" t="s">
        <v>338</v>
      </c>
      <c r="B164" s="3">
        <f>SUMIFS(PNV!G:G,PNV!I:I,"PAV",PNV!H:H,"Plano",PNV!B:B,'A Duplicar'!A164)</f>
        <v>0</v>
      </c>
      <c r="C164" s="3">
        <f>SUMIFS(PNV!G:G,PNV!I:I,"PAV",PNV!H:H,"Ondulado",PNV!B:B,'A Duplicar'!A164)</f>
        <v>0</v>
      </c>
      <c r="D164" s="3">
        <f>SUMIFS(PNV!G:G,PNV!I:I,"PAV",PNV!H:H,"Montanhoso",PNV!B:B,'A Duplicar'!A164)</f>
        <v>0</v>
      </c>
    </row>
    <row r="165" spans="1:4" x14ac:dyDescent="0.2">
      <c r="A165" s="2" t="s">
        <v>340</v>
      </c>
      <c r="B165" s="3">
        <f>SUMIFS(PNV!G:G,PNV!I:I,"PAV",PNV!H:H,"Plano",PNV!B:B,'A Duplicar'!A165)</f>
        <v>0</v>
      </c>
      <c r="C165" s="3">
        <f>SUMIFS(PNV!G:G,PNV!I:I,"PAV",PNV!H:H,"Ondulado",PNV!B:B,'A Duplicar'!A165)</f>
        <v>0</v>
      </c>
      <c r="D165" s="3">
        <f>SUMIFS(PNV!G:G,PNV!I:I,"PAV",PNV!H:H,"Montanhoso",PNV!B:B,'A Duplicar'!A165)</f>
        <v>0</v>
      </c>
    </row>
    <row r="166" spans="1:4" x14ac:dyDescent="0.2">
      <c r="A166" s="2" t="s">
        <v>342</v>
      </c>
      <c r="B166" s="3">
        <f>SUMIFS(PNV!G:G,PNV!I:I,"PAV",PNV!H:H,"Plano",PNV!B:B,'A Duplicar'!A166)</f>
        <v>0</v>
      </c>
      <c r="C166" s="3">
        <f>SUMIFS(PNV!G:G,PNV!I:I,"PAV",PNV!H:H,"Ondulado",PNV!B:B,'A Duplicar'!A166)</f>
        <v>0</v>
      </c>
      <c r="D166" s="3">
        <f>SUMIFS(PNV!G:G,PNV!I:I,"PAV",PNV!H:H,"Montanhoso",PNV!B:B,'A Duplicar'!A166)</f>
        <v>0</v>
      </c>
    </row>
    <row r="167" spans="1:4" x14ac:dyDescent="0.2">
      <c r="A167" s="2" t="s">
        <v>344</v>
      </c>
      <c r="B167" s="3">
        <f>SUMIFS(PNV!G:G,PNV!I:I,"PAV",PNV!H:H,"Plano",PNV!B:B,'A Duplicar'!A167)</f>
        <v>0</v>
      </c>
      <c r="C167" s="3">
        <f>SUMIFS(PNV!G:G,PNV!I:I,"PAV",PNV!H:H,"Ondulado",PNV!B:B,'A Duplicar'!A167)</f>
        <v>0</v>
      </c>
      <c r="D167" s="3">
        <f>SUMIFS(PNV!G:G,PNV!I:I,"PAV",PNV!H:H,"Montanhoso",PNV!B:B,'A Duplicar'!A167)</f>
        <v>0</v>
      </c>
    </row>
    <row r="168" spans="1:4" x14ac:dyDescent="0.2">
      <c r="A168" s="2" t="s">
        <v>346</v>
      </c>
      <c r="B168" s="3">
        <f>SUMIFS(PNV!G:G,PNV!I:I,"PAV",PNV!H:H,"Plano",PNV!B:B,'A Duplicar'!A168)</f>
        <v>0</v>
      </c>
      <c r="C168" s="3">
        <f>SUMIFS(PNV!G:G,PNV!I:I,"PAV",PNV!H:H,"Ondulado",PNV!B:B,'A Duplicar'!A168)</f>
        <v>0</v>
      </c>
      <c r="D168" s="3">
        <f>SUMIFS(PNV!G:G,PNV!I:I,"PAV",PNV!H:H,"Montanhoso",PNV!B:B,'A Duplicar'!A168)</f>
        <v>0</v>
      </c>
    </row>
    <row r="169" spans="1:4" x14ac:dyDescent="0.2">
      <c r="A169" s="2" t="s">
        <v>348</v>
      </c>
      <c r="B169" s="3">
        <f>SUMIFS(PNV!G:G,PNV!I:I,"PAV",PNV!H:H,"Plano",PNV!B:B,'A Duplicar'!A169)</f>
        <v>0</v>
      </c>
      <c r="C169" s="3">
        <f>SUMIFS(PNV!G:G,PNV!I:I,"PAV",PNV!H:H,"Ondulado",PNV!B:B,'A Duplicar'!A169)</f>
        <v>0</v>
      </c>
      <c r="D169" s="3">
        <f>SUMIFS(PNV!G:G,PNV!I:I,"PAV",PNV!H:H,"Montanhoso",PNV!B:B,'A Duplicar'!A169)</f>
        <v>0</v>
      </c>
    </row>
    <row r="170" spans="1:4" x14ac:dyDescent="0.2">
      <c r="A170" s="2" t="s">
        <v>350</v>
      </c>
      <c r="B170" s="3">
        <f>SUMIFS(PNV!G:G,PNV!I:I,"PAV",PNV!H:H,"Plano",PNV!B:B,'A Duplicar'!A170)</f>
        <v>0</v>
      </c>
      <c r="C170" s="3">
        <f>SUMIFS(PNV!G:G,PNV!I:I,"PAV",PNV!H:H,"Ondulado",PNV!B:B,'A Duplicar'!A170)</f>
        <v>0</v>
      </c>
      <c r="D170" s="3">
        <f>SUMIFS(PNV!G:G,PNV!I:I,"PAV",PNV!H:H,"Montanhoso",PNV!B:B,'A Duplicar'!A170)</f>
        <v>0</v>
      </c>
    </row>
    <row r="171" spans="1:4" x14ac:dyDescent="0.2">
      <c r="A171" s="2" t="s">
        <v>352</v>
      </c>
      <c r="B171" s="3">
        <f>SUMIFS(PNV!G:G,PNV!I:I,"PAV",PNV!H:H,"Plano",PNV!B:B,'A Duplicar'!A171)</f>
        <v>0</v>
      </c>
      <c r="C171" s="3">
        <f>SUMIFS(PNV!G:G,PNV!I:I,"PAV",PNV!H:H,"Ondulado",PNV!B:B,'A Duplicar'!A171)</f>
        <v>0</v>
      </c>
      <c r="D171" s="3">
        <f>SUMIFS(PNV!G:G,PNV!I:I,"PAV",PNV!H:H,"Montanhoso",PNV!B:B,'A Duplicar'!A171)</f>
        <v>0</v>
      </c>
    </row>
    <row r="172" spans="1:4" x14ac:dyDescent="0.2">
      <c r="A172" s="2" t="s">
        <v>354</v>
      </c>
      <c r="B172" s="3">
        <f>SUMIFS(PNV!G:G,PNV!I:I,"PAV",PNV!H:H,"Plano",PNV!B:B,'A Duplicar'!A172)</f>
        <v>0</v>
      </c>
      <c r="C172" s="3">
        <f>SUMIFS(PNV!G:G,PNV!I:I,"PAV",PNV!H:H,"Ondulado",PNV!B:B,'A Duplicar'!A172)</f>
        <v>0</v>
      </c>
      <c r="D172" s="3">
        <f>SUMIFS(PNV!G:G,PNV!I:I,"PAV",PNV!H:H,"Montanhoso",PNV!B:B,'A Duplicar'!A172)</f>
        <v>0</v>
      </c>
    </row>
    <row r="173" spans="1:4" x14ac:dyDescent="0.2">
      <c r="A173" s="2" t="s">
        <v>356</v>
      </c>
      <c r="B173" s="3">
        <f>SUMIFS(PNV!G:G,PNV!I:I,"PAV",PNV!H:H,"Plano",PNV!B:B,'A Duplicar'!A173)</f>
        <v>0</v>
      </c>
      <c r="C173" s="3">
        <f>SUMIFS(PNV!G:G,PNV!I:I,"PAV",PNV!H:H,"Ondulado",PNV!B:B,'A Duplicar'!A173)</f>
        <v>0</v>
      </c>
      <c r="D173" s="3">
        <f>SUMIFS(PNV!G:G,PNV!I:I,"PAV",PNV!H:H,"Montanhoso",PNV!B:B,'A Duplicar'!A173)</f>
        <v>0</v>
      </c>
    </row>
    <row r="174" spans="1:4" x14ac:dyDescent="0.2">
      <c r="A174" s="2" t="s">
        <v>358</v>
      </c>
      <c r="B174" s="3">
        <f>SUMIFS(PNV!G:G,PNV!I:I,"PAV",PNV!H:H,"Plano",PNV!B:B,'A Duplicar'!A174)</f>
        <v>0</v>
      </c>
      <c r="C174" s="3">
        <f>SUMIFS(PNV!G:G,PNV!I:I,"PAV",PNV!H:H,"Ondulado",PNV!B:B,'A Duplicar'!A174)</f>
        <v>0</v>
      </c>
      <c r="D174" s="3">
        <f>SUMIFS(PNV!G:G,PNV!I:I,"PAV",PNV!H:H,"Montanhoso",PNV!B:B,'A Duplicar'!A174)</f>
        <v>0</v>
      </c>
    </row>
    <row r="175" spans="1:4" x14ac:dyDescent="0.2">
      <c r="A175" s="2" t="s">
        <v>360</v>
      </c>
      <c r="B175" s="3">
        <f>SUMIFS(PNV!G:G,PNV!I:I,"PAV",PNV!H:H,"Plano",PNV!B:B,'A Duplicar'!A175)</f>
        <v>0</v>
      </c>
      <c r="C175" s="3">
        <f>SUMIFS(PNV!G:G,PNV!I:I,"PAV",PNV!H:H,"Ondulado",PNV!B:B,'A Duplicar'!A175)</f>
        <v>0</v>
      </c>
      <c r="D175" s="3">
        <f>SUMIFS(PNV!G:G,PNV!I:I,"PAV",PNV!H:H,"Montanhoso",PNV!B:B,'A Duplicar'!A175)</f>
        <v>0</v>
      </c>
    </row>
    <row r="176" spans="1:4" x14ac:dyDescent="0.2">
      <c r="A176" s="2" t="s">
        <v>362</v>
      </c>
      <c r="B176" s="3">
        <f>SUMIFS(PNV!G:G,PNV!I:I,"PAV",PNV!H:H,"Plano",PNV!B:B,'A Duplicar'!A176)</f>
        <v>0</v>
      </c>
      <c r="C176" s="3">
        <f>SUMIFS(PNV!G:G,PNV!I:I,"PAV",PNV!H:H,"Ondulado",PNV!B:B,'A Duplicar'!A176)</f>
        <v>0</v>
      </c>
      <c r="D176" s="3">
        <f>SUMIFS(PNV!G:G,PNV!I:I,"PAV",PNV!H:H,"Montanhoso",PNV!B:B,'A Duplicar'!A176)</f>
        <v>0</v>
      </c>
    </row>
    <row r="177" spans="1:4" x14ac:dyDescent="0.2">
      <c r="A177" s="2" t="s">
        <v>364</v>
      </c>
      <c r="B177" s="3">
        <f>SUMIFS(PNV!G:G,PNV!I:I,"PAV",PNV!H:H,"Plano",PNV!B:B,'A Duplicar'!A177)</f>
        <v>0</v>
      </c>
      <c r="C177" s="3">
        <f>SUMIFS(PNV!G:G,PNV!I:I,"PAV",PNV!H:H,"Ondulado",PNV!B:B,'A Duplicar'!A177)</f>
        <v>0</v>
      </c>
      <c r="D177" s="3">
        <f>SUMIFS(PNV!G:G,PNV!I:I,"PAV",PNV!H:H,"Montanhoso",PNV!B:B,'A Duplicar'!A177)</f>
        <v>0</v>
      </c>
    </row>
    <row r="178" spans="1:4" x14ac:dyDescent="0.2">
      <c r="A178" s="2" t="s">
        <v>366</v>
      </c>
      <c r="B178" s="3">
        <f>SUMIFS(PNV!G:G,PNV!I:I,"PAV",PNV!H:H,"Plano",PNV!B:B,'A Duplicar'!A178)</f>
        <v>0</v>
      </c>
      <c r="C178" s="3">
        <f>SUMIFS(PNV!G:G,PNV!I:I,"PAV",PNV!H:H,"Ondulado",PNV!B:B,'A Duplicar'!A178)</f>
        <v>0</v>
      </c>
      <c r="D178" s="3">
        <f>SUMIFS(PNV!G:G,PNV!I:I,"PAV",PNV!H:H,"Montanhoso",PNV!B:B,'A Duplicar'!A178)</f>
        <v>0</v>
      </c>
    </row>
    <row r="179" spans="1:4" x14ac:dyDescent="0.2">
      <c r="A179" s="2" t="s">
        <v>368</v>
      </c>
      <c r="B179" s="3">
        <f>SUMIFS(PNV!G:G,PNV!I:I,"PAV",PNV!H:H,"Plano",PNV!B:B,'A Duplicar'!A179)</f>
        <v>0</v>
      </c>
      <c r="C179" s="3">
        <f>SUMIFS(PNV!G:G,PNV!I:I,"PAV",PNV!H:H,"Ondulado",PNV!B:B,'A Duplicar'!A179)</f>
        <v>0</v>
      </c>
      <c r="D179" s="3">
        <f>SUMIFS(PNV!G:G,PNV!I:I,"PAV",PNV!H:H,"Montanhoso",PNV!B:B,'A Duplicar'!A179)</f>
        <v>0</v>
      </c>
    </row>
    <row r="180" spans="1:4" x14ac:dyDescent="0.2">
      <c r="A180" s="2" t="s">
        <v>371</v>
      </c>
      <c r="B180" s="3">
        <f>SUMIFS(PNV!G:G,PNV!I:I,"PAV",PNV!H:H,"Plano",PNV!B:B,'A Duplicar'!A180)</f>
        <v>0</v>
      </c>
      <c r="C180" s="3">
        <f>SUMIFS(PNV!G:G,PNV!I:I,"PAV",PNV!H:H,"Ondulado",PNV!B:B,'A Duplicar'!A180)</f>
        <v>0</v>
      </c>
      <c r="D180" s="3">
        <f>SUMIFS(PNV!G:G,PNV!I:I,"PAV",PNV!H:H,"Montanhoso",PNV!B:B,'A Duplicar'!A180)</f>
        <v>0</v>
      </c>
    </row>
    <row r="181" spans="1:4" x14ac:dyDescent="0.2">
      <c r="A181" s="2" t="s">
        <v>373</v>
      </c>
      <c r="B181" s="3">
        <f>SUMIFS(PNV!G:G,PNV!I:I,"PAV",PNV!H:H,"Plano",PNV!B:B,'A Duplicar'!A181)</f>
        <v>0</v>
      </c>
      <c r="C181" s="3">
        <f>SUMIFS(PNV!G:G,PNV!I:I,"PAV",PNV!H:H,"Ondulado",PNV!B:B,'A Duplicar'!A181)</f>
        <v>0</v>
      </c>
      <c r="D181" s="3">
        <f>SUMIFS(PNV!G:G,PNV!I:I,"PAV",PNV!H:H,"Montanhoso",PNV!B:B,'A Duplicar'!A181)</f>
        <v>0</v>
      </c>
    </row>
    <row r="182" spans="1:4" x14ac:dyDescent="0.2">
      <c r="A182" s="2" t="s">
        <v>375</v>
      </c>
      <c r="B182" s="3">
        <f>SUMIFS(PNV!G:G,PNV!I:I,"PAV",PNV!H:H,"Plano",PNV!B:B,'A Duplicar'!A182)</f>
        <v>0</v>
      </c>
      <c r="C182" s="3">
        <f>SUMIFS(PNV!G:G,PNV!I:I,"PAV",PNV!H:H,"Ondulado",PNV!B:B,'A Duplicar'!A182)</f>
        <v>50.099999999999994</v>
      </c>
      <c r="D182" s="3">
        <f>SUMIFS(PNV!G:G,PNV!I:I,"PAV",PNV!H:H,"Montanhoso",PNV!B:B,'A Duplicar'!A182)</f>
        <v>0</v>
      </c>
    </row>
    <row r="183" spans="1:4" x14ac:dyDescent="0.2">
      <c r="A183" s="2" t="s">
        <v>377</v>
      </c>
      <c r="B183" s="3">
        <f>SUMIFS(PNV!G:G,PNV!I:I,"PAV",PNV!H:H,"Plano",PNV!B:B,'A Duplicar'!A183)</f>
        <v>0</v>
      </c>
      <c r="C183" s="3">
        <f>SUMIFS(PNV!G:G,PNV!I:I,"PAV",PNV!H:H,"Ondulado",PNV!B:B,'A Duplicar'!A183)</f>
        <v>21.800000000000011</v>
      </c>
      <c r="D183" s="3">
        <f>SUMIFS(PNV!G:G,PNV!I:I,"PAV",PNV!H:H,"Montanhoso",PNV!B:B,'A Duplicar'!A183)</f>
        <v>0</v>
      </c>
    </row>
    <row r="184" spans="1:4" x14ac:dyDescent="0.2">
      <c r="A184" s="2" t="s">
        <v>379</v>
      </c>
      <c r="B184" s="3">
        <f>SUMIFS(PNV!G:G,PNV!I:I,"PAV",PNV!H:H,"Plano",PNV!B:B,'A Duplicar'!A184)</f>
        <v>0</v>
      </c>
      <c r="C184" s="3">
        <f>SUMIFS(PNV!G:G,PNV!I:I,"PAV",PNV!H:H,"Ondulado",PNV!B:B,'A Duplicar'!A184)</f>
        <v>17.799999999999983</v>
      </c>
      <c r="D184" s="3">
        <f>SUMIFS(PNV!G:G,PNV!I:I,"PAV",PNV!H:H,"Montanhoso",PNV!B:B,'A Duplicar'!A184)</f>
        <v>0</v>
      </c>
    </row>
    <row r="185" spans="1:4" x14ac:dyDescent="0.2">
      <c r="A185" s="2" t="s">
        <v>381</v>
      </c>
      <c r="B185" s="3">
        <f>SUMIFS(PNV!G:G,PNV!I:I,"PAV",PNV!H:H,"Plano",PNV!B:B,'A Duplicar'!A185)</f>
        <v>0</v>
      </c>
      <c r="C185" s="3">
        <f>SUMIFS(PNV!G:G,PNV!I:I,"PAV",PNV!H:H,"Ondulado",PNV!B:B,'A Duplicar'!A185)</f>
        <v>18</v>
      </c>
      <c r="D185" s="3">
        <f>SUMIFS(PNV!G:G,PNV!I:I,"PAV",PNV!H:H,"Montanhoso",PNV!B:B,'A Duplicar'!A185)</f>
        <v>0</v>
      </c>
    </row>
    <row r="186" spans="1:4" x14ac:dyDescent="0.2">
      <c r="A186" s="2" t="s">
        <v>383</v>
      </c>
      <c r="B186" s="3">
        <f>SUMIFS(PNV!G:G,PNV!I:I,"PAV",PNV!H:H,"Plano",PNV!B:B,'A Duplicar'!A186)</f>
        <v>0</v>
      </c>
      <c r="C186" s="3">
        <f>SUMIFS(PNV!G:G,PNV!I:I,"PAV",PNV!H:H,"Ondulado",PNV!B:B,'A Duplicar'!A186)</f>
        <v>31.400000000000006</v>
      </c>
      <c r="D186" s="3">
        <f>SUMIFS(PNV!G:G,PNV!I:I,"PAV",PNV!H:H,"Montanhoso",PNV!B:B,'A Duplicar'!A186)</f>
        <v>0</v>
      </c>
    </row>
    <row r="187" spans="1:4" x14ac:dyDescent="0.2">
      <c r="A187" s="2" t="s">
        <v>385</v>
      </c>
      <c r="B187" s="3">
        <f>SUMIFS(PNV!G:G,PNV!I:I,"PAV",PNV!H:H,"Plano",PNV!B:B,'A Duplicar'!A187)</f>
        <v>0</v>
      </c>
      <c r="C187" s="3">
        <f>SUMIFS(PNV!G:G,PNV!I:I,"PAV",PNV!H:H,"Ondulado",PNV!B:B,'A Duplicar'!A187)</f>
        <v>13</v>
      </c>
      <c r="D187" s="3">
        <f>SUMIFS(PNV!G:G,PNV!I:I,"PAV",PNV!H:H,"Montanhoso",PNV!B:B,'A Duplicar'!A187)</f>
        <v>0</v>
      </c>
    </row>
    <row r="188" spans="1:4" x14ac:dyDescent="0.2">
      <c r="A188" s="2" t="s">
        <v>387</v>
      </c>
      <c r="B188" s="3">
        <f>SUMIFS(PNV!G:G,PNV!I:I,"PAV",PNV!H:H,"Plano",PNV!B:B,'A Duplicar'!A188)</f>
        <v>0</v>
      </c>
      <c r="C188" s="3">
        <f>SUMIFS(PNV!G:G,PNV!I:I,"PAV",PNV!H:H,"Ondulado",PNV!B:B,'A Duplicar'!A188)</f>
        <v>36.599999999999994</v>
      </c>
      <c r="D188" s="3">
        <f>SUMIFS(PNV!G:G,PNV!I:I,"PAV",PNV!H:H,"Montanhoso",PNV!B:B,'A Duplicar'!A188)</f>
        <v>0</v>
      </c>
    </row>
    <row r="189" spans="1:4" x14ac:dyDescent="0.2">
      <c r="A189" s="2" t="s">
        <v>389</v>
      </c>
      <c r="B189" s="3">
        <f>SUMIFS(PNV!G:G,PNV!I:I,"PAV",PNV!H:H,"Plano",PNV!B:B,'A Duplicar'!A189)</f>
        <v>0</v>
      </c>
      <c r="C189" s="3">
        <f>SUMIFS(PNV!G:G,PNV!I:I,"PAV",PNV!H:H,"Ondulado",PNV!B:B,'A Duplicar'!A189)</f>
        <v>0</v>
      </c>
      <c r="D189" s="3">
        <f>SUMIFS(PNV!G:G,PNV!I:I,"PAV",PNV!H:H,"Montanhoso",PNV!B:B,'A Duplicar'!A189)</f>
        <v>0</v>
      </c>
    </row>
    <row r="190" spans="1:4" x14ac:dyDescent="0.2">
      <c r="A190" s="2" t="s">
        <v>392</v>
      </c>
      <c r="B190" s="3">
        <f>SUMIFS(PNV!G:G,PNV!I:I,"PAV",PNV!H:H,"Plano",PNV!B:B,'A Duplicar'!A190)</f>
        <v>0</v>
      </c>
      <c r="C190" s="3">
        <f>SUMIFS(PNV!G:G,PNV!I:I,"PAV",PNV!H:H,"Ondulado",PNV!B:B,'A Duplicar'!A190)</f>
        <v>0</v>
      </c>
      <c r="D190" s="3">
        <f>SUMIFS(PNV!G:G,PNV!I:I,"PAV",PNV!H:H,"Montanhoso",PNV!B:B,'A Duplicar'!A190)</f>
        <v>0</v>
      </c>
    </row>
    <row r="191" spans="1:4" x14ac:dyDescent="0.2">
      <c r="A191" s="2" t="s">
        <v>394</v>
      </c>
      <c r="B191" s="3">
        <f>SUMIFS(PNV!G:G,PNV!I:I,"PAV",PNV!H:H,"Plano",PNV!B:B,'A Duplicar'!A191)</f>
        <v>0</v>
      </c>
      <c r="C191" s="3">
        <f>SUMIFS(PNV!G:G,PNV!I:I,"PAV",PNV!H:H,"Ondulado",PNV!B:B,'A Duplicar'!A191)</f>
        <v>0</v>
      </c>
      <c r="D191" s="3">
        <f>SUMIFS(PNV!G:G,PNV!I:I,"PAV",PNV!H:H,"Montanhoso",PNV!B:B,'A Duplicar'!A191)</f>
        <v>0</v>
      </c>
    </row>
    <row r="192" spans="1:4" x14ac:dyDescent="0.2">
      <c r="A192" s="2" t="s">
        <v>396</v>
      </c>
      <c r="B192" s="3">
        <f>SUMIFS(PNV!G:G,PNV!I:I,"PAV",PNV!H:H,"Plano",PNV!B:B,'A Duplicar'!A192)</f>
        <v>0</v>
      </c>
      <c r="C192" s="3">
        <f>SUMIFS(PNV!G:G,PNV!I:I,"PAV",PNV!H:H,"Ondulado",PNV!B:B,'A Duplicar'!A192)</f>
        <v>0</v>
      </c>
      <c r="D192" s="3">
        <f>SUMIFS(PNV!G:G,PNV!I:I,"PAV",PNV!H:H,"Montanhoso",PNV!B:B,'A Duplicar'!A192)</f>
        <v>0</v>
      </c>
    </row>
    <row r="193" spans="1:4" x14ac:dyDescent="0.2">
      <c r="A193" s="2" t="s">
        <v>398</v>
      </c>
      <c r="B193" s="3">
        <f>SUMIFS(PNV!G:G,PNV!I:I,"PAV",PNV!H:H,"Plano",PNV!B:B,'A Duplicar'!A193)</f>
        <v>0</v>
      </c>
      <c r="C193" s="3">
        <f>SUMIFS(PNV!G:G,PNV!I:I,"PAV",PNV!H:H,"Ondulado",PNV!B:B,'A Duplicar'!A193)</f>
        <v>0</v>
      </c>
      <c r="D193" s="3">
        <f>SUMIFS(PNV!G:G,PNV!I:I,"PAV",PNV!H:H,"Montanhoso",PNV!B:B,'A Duplicar'!A193)</f>
        <v>0</v>
      </c>
    </row>
    <row r="194" spans="1:4" x14ac:dyDescent="0.2">
      <c r="A194" s="2" t="s">
        <v>400</v>
      </c>
      <c r="B194" s="3">
        <f>SUMIFS(PNV!G:G,PNV!I:I,"PAV",PNV!H:H,"Plano",PNV!B:B,'A Duplicar'!A194)</f>
        <v>0</v>
      </c>
      <c r="C194" s="3">
        <f>SUMIFS(PNV!G:G,PNV!I:I,"PAV",PNV!H:H,"Ondulado",PNV!B:B,'A Duplicar'!A194)</f>
        <v>0</v>
      </c>
      <c r="D194" s="3">
        <f>SUMIFS(PNV!G:G,PNV!I:I,"PAV",PNV!H:H,"Montanhoso",PNV!B:B,'A Duplicar'!A194)</f>
        <v>0</v>
      </c>
    </row>
    <row r="195" spans="1:4" x14ac:dyDescent="0.2">
      <c r="A195" s="2" t="s">
        <v>402</v>
      </c>
      <c r="B195" s="3">
        <f>SUMIFS(PNV!G:G,PNV!I:I,"PAV",PNV!H:H,"Plano",PNV!B:B,'A Duplicar'!A195)</f>
        <v>0</v>
      </c>
      <c r="C195" s="3">
        <f>SUMIFS(PNV!G:G,PNV!I:I,"PAV",PNV!H:H,"Ondulado",PNV!B:B,'A Duplicar'!A195)</f>
        <v>0</v>
      </c>
      <c r="D195" s="3">
        <f>SUMIFS(PNV!G:G,PNV!I:I,"PAV",PNV!H:H,"Montanhoso",PNV!B:B,'A Duplicar'!A195)</f>
        <v>0</v>
      </c>
    </row>
    <row r="196" spans="1:4" x14ac:dyDescent="0.2">
      <c r="A196" s="2" t="s">
        <v>404</v>
      </c>
      <c r="B196" s="3">
        <f>SUMIFS(PNV!G:G,PNV!I:I,"PAV",PNV!H:H,"Plano",PNV!B:B,'A Duplicar'!A196)</f>
        <v>0</v>
      </c>
      <c r="C196" s="3">
        <f>SUMIFS(PNV!G:G,PNV!I:I,"PAV",PNV!H:H,"Ondulado",PNV!B:B,'A Duplicar'!A196)</f>
        <v>39.800000000000011</v>
      </c>
      <c r="D196" s="3">
        <f>SUMIFS(PNV!G:G,PNV!I:I,"PAV",PNV!H:H,"Montanhoso",PNV!B:B,'A Duplicar'!A196)</f>
        <v>0</v>
      </c>
    </row>
    <row r="197" spans="1:4" x14ac:dyDescent="0.2">
      <c r="A197" s="2" t="s">
        <v>406</v>
      </c>
      <c r="B197" s="3">
        <f>SUMIFS(PNV!G:G,PNV!I:I,"PAV",PNV!H:H,"Plano",PNV!B:B,'A Duplicar'!A197)</f>
        <v>0</v>
      </c>
      <c r="C197" s="3">
        <f>SUMIFS(PNV!G:G,PNV!I:I,"PAV",PNV!H:H,"Ondulado",PNV!B:B,'A Duplicar'!A197)</f>
        <v>14.400000000000034</v>
      </c>
      <c r="D197" s="3">
        <f>SUMIFS(PNV!G:G,PNV!I:I,"PAV",PNV!H:H,"Montanhoso",PNV!B:B,'A Duplicar'!A197)</f>
        <v>0</v>
      </c>
    </row>
    <row r="198" spans="1:4" x14ac:dyDescent="0.2">
      <c r="A198" s="2" t="s">
        <v>408</v>
      </c>
      <c r="B198" s="3">
        <f>SUMIFS(PNV!G:G,PNV!I:I,"PAV",PNV!H:H,"Plano",PNV!B:B,'A Duplicar'!A198)</f>
        <v>0</v>
      </c>
      <c r="C198" s="3">
        <f>SUMIFS(PNV!G:G,PNV!I:I,"PAV",PNV!H:H,"Ondulado",PNV!B:B,'A Duplicar'!A198)</f>
        <v>31.100000000000023</v>
      </c>
      <c r="D198" s="3">
        <f>SUMIFS(PNV!G:G,PNV!I:I,"PAV",PNV!H:H,"Montanhoso",PNV!B:B,'A Duplicar'!A198)</f>
        <v>0</v>
      </c>
    </row>
    <row r="199" spans="1:4" x14ac:dyDescent="0.2">
      <c r="A199" s="2" t="s">
        <v>410</v>
      </c>
      <c r="B199" s="3">
        <f>SUMIFS(PNV!G:G,PNV!I:I,"PAV",PNV!H:H,"Plano",PNV!B:B,'A Duplicar'!A199)</f>
        <v>0</v>
      </c>
      <c r="C199" s="3">
        <f>SUMIFS(PNV!G:G,PNV!I:I,"PAV",PNV!H:H,"Ondulado",PNV!B:B,'A Duplicar'!A199)</f>
        <v>19.399999999999977</v>
      </c>
      <c r="D199" s="3">
        <f>SUMIFS(PNV!G:G,PNV!I:I,"PAV",PNV!H:H,"Montanhoso",PNV!B:B,'A Duplicar'!A199)</f>
        <v>0</v>
      </c>
    </row>
    <row r="200" spans="1:4" x14ac:dyDescent="0.2">
      <c r="A200" s="2" t="s">
        <v>412</v>
      </c>
      <c r="B200" s="3">
        <f>SUMIFS(PNV!G:G,PNV!I:I,"PAV",PNV!H:H,"Plano",PNV!B:B,'A Duplicar'!A200)</f>
        <v>0</v>
      </c>
      <c r="C200" s="3">
        <f>SUMIFS(PNV!G:G,PNV!I:I,"PAV",PNV!H:H,"Ondulado",PNV!B:B,'A Duplicar'!A200)</f>
        <v>23.299999999999955</v>
      </c>
      <c r="D200" s="3">
        <f>SUMIFS(PNV!G:G,PNV!I:I,"PAV",PNV!H:H,"Montanhoso",PNV!B:B,'A Duplicar'!A200)</f>
        <v>0</v>
      </c>
    </row>
    <row r="201" spans="1:4" x14ac:dyDescent="0.2">
      <c r="A201" s="2" t="s">
        <v>414</v>
      </c>
      <c r="B201" s="3">
        <f>SUMIFS(PNV!G:G,PNV!I:I,"PAV",PNV!H:H,"Plano",PNV!B:B,'A Duplicar'!A201)</f>
        <v>0</v>
      </c>
      <c r="C201" s="3">
        <f>SUMIFS(PNV!G:G,PNV!I:I,"PAV",PNV!H:H,"Ondulado",PNV!B:B,'A Duplicar'!A201)</f>
        <v>12.5</v>
      </c>
      <c r="D201" s="3">
        <f>SUMIFS(PNV!G:G,PNV!I:I,"PAV",PNV!H:H,"Montanhoso",PNV!B:B,'A Duplicar'!A201)</f>
        <v>0</v>
      </c>
    </row>
    <row r="202" spans="1:4" x14ac:dyDescent="0.2">
      <c r="A202" s="2" t="s">
        <v>416</v>
      </c>
      <c r="B202" s="3">
        <f>SUMIFS(PNV!G:G,PNV!I:I,"PAV",PNV!H:H,"Plano",PNV!B:B,'A Duplicar'!A202)</f>
        <v>0</v>
      </c>
      <c r="C202" s="3">
        <f>SUMIFS(PNV!G:G,PNV!I:I,"PAV",PNV!H:H,"Ondulado",PNV!B:B,'A Duplicar'!A202)</f>
        <v>11.100000000000023</v>
      </c>
      <c r="D202" s="3">
        <f>SUMIFS(PNV!G:G,PNV!I:I,"PAV",PNV!H:H,"Montanhoso",PNV!B:B,'A Duplicar'!A202)</f>
        <v>0</v>
      </c>
    </row>
    <row r="203" spans="1:4" x14ac:dyDescent="0.2">
      <c r="A203" s="2" t="s">
        <v>418</v>
      </c>
      <c r="B203" s="3">
        <f>SUMIFS(PNV!G:G,PNV!I:I,"PAV",PNV!H:H,"Plano",PNV!B:B,'A Duplicar'!A203)</f>
        <v>0</v>
      </c>
      <c r="C203" s="3">
        <f>SUMIFS(PNV!G:G,PNV!I:I,"PAV",PNV!H:H,"Ondulado",PNV!B:B,'A Duplicar'!A203)</f>
        <v>40.899999999999977</v>
      </c>
      <c r="D203" s="3">
        <f>SUMIFS(PNV!G:G,PNV!I:I,"PAV",PNV!H:H,"Montanhoso",PNV!B:B,'A Duplicar'!A203)</f>
        <v>0</v>
      </c>
    </row>
    <row r="204" spans="1:4" x14ac:dyDescent="0.2">
      <c r="A204" s="2" t="s">
        <v>420</v>
      </c>
      <c r="B204" s="3">
        <f>SUMIFS(PNV!G:G,PNV!I:I,"PAV",PNV!H:H,"Plano",PNV!B:B,'A Duplicar'!A204)</f>
        <v>0</v>
      </c>
      <c r="C204" s="3">
        <f>SUMIFS(PNV!G:G,PNV!I:I,"PAV",PNV!H:H,"Ondulado",PNV!B:B,'A Duplicar'!A204)</f>
        <v>46.899999999999977</v>
      </c>
      <c r="D204" s="3">
        <f>SUMIFS(PNV!G:G,PNV!I:I,"PAV",PNV!H:H,"Montanhoso",PNV!B:B,'A Duplicar'!A204)</f>
        <v>0</v>
      </c>
    </row>
    <row r="205" spans="1:4" x14ac:dyDescent="0.2">
      <c r="A205" s="2" t="s">
        <v>422</v>
      </c>
      <c r="B205" s="3">
        <f>SUMIFS(PNV!G:G,PNV!I:I,"PAV",PNV!H:H,"Plano",PNV!B:B,'A Duplicar'!A205)</f>
        <v>0</v>
      </c>
      <c r="C205" s="3">
        <f>SUMIFS(PNV!G:G,PNV!I:I,"PAV",PNV!H:H,"Ondulado",PNV!B:B,'A Duplicar'!A205)</f>
        <v>9.8000000000000682</v>
      </c>
      <c r="D205" s="3">
        <f>SUMIFS(PNV!G:G,PNV!I:I,"PAV",PNV!H:H,"Montanhoso",PNV!B:B,'A Duplicar'!A205)</f>
        <v>0</v>
      </c>
    </row>
    <row r="206" spans="1:4" x14ac:dyDescent="0.2">
      <c r="A206" s="2" t="s">
        <v>424</v>
      </c>
      <c r="B206" s="3">
        <f>SUMIFS(PNV!G:G,PNV!I:I,"PAV",PNV!H:H,"Plano",PNV!B:B,'A Duplicar'!A206)</f>
        <v>0</v>
      </c>
      <c r="C206" s="3">
        <f>SUMIFS(PNV!G:G,PNV!I:I,"PAV",PNV!H:H,"Ondulado",PNV!B:B,'A Duplicar'!A206)</f>
        <v>41.5</v>
      </c>
      <c r="D206" s="3">
        <f>SUMIFS(PNV!G:G,PNV!I:I,"PAV",PNV!H:H,"Montanhoso",PNV!B:B,'A Duplicar'!A206)</f>
        <v>0</v>
      </c>
    </row>
    <row r="207" spans="1:4" x14ac:dyDescent="0.2">
      <c r="A207" s="2" t="s">
        <v>426</v>
      </c>
      <c r="B207" s="3">
        <f>SUMIFS(PNV!G:G,PNV!I:I,"PAV",PNV!H:H,"Plano",PNV!B:B,'A Duplicar'!A207)</f>
        <v>0</v>
      </c>
      <c r="C207" s="3">
        <f>SUMIFS(PNV!G:G,PNV!I:I,"PAV",PNV!H:H,"Ondulado",PNV!B:B,'A Duplicar'!A207)</f>
        <v>18.899999999999977</v>
      </c>
      <c r="D207" s="3">
        <f>SUMIFS(PNV!G:G,PNV!I:I,"PAV",PNV!H:H,"Montanhoso",PNV!B:B,'A Duplicar'!A207)</f>
        <v>0</v>
      </c>
    </row>
    <row r="208" spans="1:4" x14ac:dyDescent="0.2">
      <c r="A208" s="2" t="s">
        <v>428</v>
      </c>
      <c r="B208" s="3">
        <f>SUMIFS(PNV!G:G,PNV!I:I,"PAV",PNV!H:H,"Plano",PNV!B:B,'A Duplicar'!A208)</f>
        <v>0</v>
      </c>
      <c r="C208" s="3">
        <f>SUMIFS(PNV!G:G,PNV!I:I,"PAV",PNV!H:H,"Ondulado",PNV!B:B,'A Duplicar'!A208)</f>
        <v>17.100000000000023</v>
      </c>
      <c r="D208" s="3">
        <f>SUMIFS(PNV!G:G,PNV!I:I,"PAV",PNV!H:H,"Montanhoso",PNV!B:B,'A Duplicar'!A208)</f>
        <v>0</v>
      </c>
    </row>
    <row r="209" spans="1:4" x14ac:dyDescent="0.2">
      <c r="A209" s="2" t="s">
        <v>430</v>
      </c>
      <c r="B209" s="3">
        <f>SUMIFS(PNV!G:G,PNV!I:I,"PAV",PNV!H:H,"Plano",PNV!B:B,'A Duplicar'!A209)</f>
        <v>0</v>
      </c>
      <c r="C209" s="3">
        <f>SUMIFS(PNV!G:G,PNV!I:I,"PAV",PNV!H:H,"Ondulado",PNV!B:B,'A Duplicar'!A209)</f>
        <v>29.699999999999932</v>
      </c>
      <c r="D209" s="3">
        <f>SUMIFS(PNV!G:G,PNV!I:I,"PAV",PNV!H:H,"Montanhoso",PNV!B:B,'A Duplicar'!A209)</f>
        <v>0</v>
      </c>
    </row>
    <row r="210" spans="1:4" x14ac:dyDescent="0.2">
      <c r="A210" s="2" t="s">
        <v>432</v>
      </c>
      <c r="B210" s="3">
        <f>SUMIFS(PNV!G:G,PNV!I:I,"PAV",PNV!H:H,"Plano",PNV!B:B,'A Duplicar'!A210)</f>
        <v>0</v>
      </c>
      <c r="C210" s="3">
        <f>SUMIFS(PNV!G:G,PNV!I:I,"PAV",PNV!H:H,"Ondulado",PNV!B:B,'A Duplicar'!A210)</f>
        <v>0</v>
      </c>
      <c r="D210" s="3">
        <f>SUMIFS(PNV!G:G,PNV!I:I,"PAV",PNV!H:H,"Montanhoso",PNV!B:B,'A Duplicar'!A210)</f>
        <v>0</v>
      </c>
    </row>
    <row r="211" spans="1:4" x14ac:dyDescent="0.2">
      <c r="A211" s="2" t="s">
        <v>434</v>
      </c>
      <c r="B211" s="3">
        <f>SUMIFS(PNV!G:G,PNV!I:I,"PAV",PNV!H:H,"Plano",PNV!B:B,'A Duplicar'!A211)</f>
        <v>0</v>
      </c>
      <c r="C211" s="3">
        <f>SUMIFS(PNV!G:G,PNV!I:I,"PAV",PNV!H:H,"Ondulado",PNV!B:B,'A Duplicar'!A211)</f>
        <v>67.700000000000045</v>
      </c>
      <c r="D211" s="3">
        <f>SUMIFS(PNV!G:G,PNV!I:I,"PAV",PNV!H:H,"Montanhoso",PNV!B:B,'A Duplicar'!A211)</f>
        <v>0</v>
      </c>
    </row>
    <row r="212" spans="1:4" x14ac:dyDescent="0.2">
      <c r="A212" s="2" t="s">
        <v>437</v>
      </c>
      <c r="B212" s="3">
        <f>SUMIFS(PNV!G:G,PNV!I:I,"PAV",PNV!H:H,"Plano",PNV!B:B,'A Duplicar'!A212)</f>
        <v>0</v>
      </c>
      <c r="C212" s="3">
        <f>SUMIFS(PNV!G:G,PNV!I:I,"PAV",PNV!H:H,"Ondulado",PNV!B:B,'A Duplicar'!A212)</f>
        <v>22</v>
      </c>
      <c r="D212" s="3">
        <f>SUMIFS(PNV!G:G,PNV!I:I,"PAV",PNV!H:H,"Montanhoso",PNV!B:B,'A Duplicar'!A212)</f>
        <v>0</v>
      </c>
    </row>
    <row r="213" spans="1:4" x14ac:dyDescent="0.2">
      <c r="A213" s="2" t="s">
        <v>439</v>
      </c>
      <c r="B213" s="3">
        <f>SUMIFS(PNV!G:G,PNV!I:I,"PAV",PNV!H:H,"Plano",PNV!B:B,'A Duplicar'!A213)</f>
        <v>0</v>
      </c>
      <c r="C213" s="3">
        <f>SUMIFS(PNV!G:G,PNV!I:I,"PAV",PNV!H:H,"Ondulado",PNV!B:B,'A Duplicar'!A213)</f>
        <v>13</v>
      </c>
      <c r="D213" s="3">
        <f>SUMIFS(PNV!G:G,PNV!I:I,"PAV",PNV!H:H,"Montanhoso",PNV!B:B,'A Duplicar'!A213)</f>
        <v>0</v>
      </c>
    </row>
    <row r="214" spans="1:4" x14ac:dyDescent="0.2">
      <c r="A214" s="2" t="s">
        <v>441</v>
      </c>
      <c r="B214" s="3">
        <f>SUMIFS(PNV!G:G,PNV!I:I,"PAV",PNV!H:H,"Plano",PNV!B:B,'A Duplicar'!A214)</f>
        <v>0</v>
      </c>
      <c r="C214" s="3">
        <f>SUMIFS(PNV!G:G,PNV!I:I,"PAV",PNV!H:H,"Ondulado",PNV!B:B,'A Duplicar'!A214)</f>
        <v>6.7</v>
      </c>
      <c r="D214" s="3">
        <f>SUMIFS(PNV!G:G,PNV!I:I,"PAV",PNV!H:H,"Montanhoso",PNV!B:B,'A Duplicar'!A214)</f>
        <v>0</v>
      </c>
    </row>
    <row r="215" spans="1:4" x14ac:dyDescent="0.2">
      <c r="A215" s="2" t="s">
        <v>444</v>
      </c>
      <c r="B215" s="3">
        <f>SUMIFS(PNV!G:G,PNV!I:I,"PAV",PNV!H:H,"Plano",PNV!B:B,'A Duplicar'!A215)</f>
        <v>0</v>
      </c>
      <c r="C215" s="3">
        <f>SUMIFS(PNV!G:G,PNV!I:I,"PAV",PNV!H:H,"Ondulado",PNV!B:B,'A Duplicar'!A215)</f>
        <v>6.9999999999999991</v>
      </c>
      <c r="D215" s="3">
        <f>SUMIFS(PNV!G:G,PNV!I:I,"PAV",PNV!H:H,"Montanhoso",PNV!B:B,'A Duplicar'!A215)</f>
        <v>0</v>
      </c>
    </row>
    <row r="216" spans="1:4" x14ac:dyDescent="0.2">
      <c r="A216" s="2" t="s">
        <v>446</v>
      </c>
      <c r="B216" s="3">
        <f>SUMIFS(PNV!G:G,PNV!I:I,"PAV",PNV!H:H,"Plano",PNV!B:B,'A Duplicar'!A216)</f>
        <v>0</v>
      </c>
      <c r="C216" s="3">
        <f>SUMIFS(PNV!G:G,PNV!I:I,"PAV",PNV!H:H,"Ondulado",PNV!B:B,'A Duplicar'!A216)</f>
        <v>6.5</v>
      </c>
      <c r="D216" s="3">
        <f>SUMIFS(PNV!G:G,PNV!I:I,"PAV",PNV!H:H,"Montanhoso",PNV!B:B,'A Duplicar'!A216)</f>
        <v>0</v>
      </c>
    </row>
    <row r="217" spans="1:4" x14ac:dyDescent="0.2">
      <c r="A217" s="2" t="s">
        <v>448</v>
      </c>
      <c r="B217" s="3">
        <f>SUMIFS(PNV!G:G,PNV!I:I,"PAV",PNV!H:H,"Plano",PNV!B:B,'A Duplicar'!A217)</f>
        <v>0</v>
      </c>
      <c r="C217" s="3">
        <f>SUMIFS(PNV!G:G,PNV!I:I,"PAV",PNV!H:H,"Ondulado",PNV!B:B,'A Duplicar'!A217)</f>
        <v>20.2</v>
      </c>
      <c r="D217" s="3">
        <f>SUMIFS(PNV!G:G,PNV!I:I,"PAV",PNV!H:H,"Montanhoso",PNV!B:B,'A Duplicar'!A217)</f>
        <v>0</v>
      </c>
    </row>
    <row r="218" spans="1:4" x14ac:dyDescent="0.2">
      <c r="A218" s="2" t="s">
        <v>450</v>
      </c>
      <c r="B218" s="3">
        <f>SUMIFS(PNV!G:G,PNV!I:I,"PAV",PNV!H:H,"Plano",PNV!B:B,'A Duplicar'!A218)</f>
        <v>0</v>
      </c>
      <c r="C218" s="3">
        <f>SUMIFS(PNV!G:G,PNV!I:I,"PAV",PNV!H:H,"Ondulado",PNV!B:B,'A Duplicar'!A218)</f>
        <v>38.000000000000007</v>
      </c>
      <c r="D218" s="3">
        <f>SUMIFS(PNV!G:G,PNV!I:I,"PAV",PNV!H:H,"Montanhoso",PNV!B:B,'A Duplicar'!A218)</f>
        <v>0</v>
      </c>
    </row>
    <row r="219" spans="1:4" x14ac:dyDescent="0.2">
      <c r="A219" s="2" t="s">
        <v>452</v>
      </c>
      <c r="B219" s="3">
        <f>SUMIFS(PNV!G:G,PNV!I:I,"PAV",PNV!H:H,"Plano",PNV!B:B,'A Duplicar'!A219)</f>
        <v>0</v>
      </c>
      <c r="C219" s="3">
        <f>SUMIFS(PNV!G:G,PNV!I:I,"PAV",PNV!H:H,"Ondulado",PNV!B:B,'A Duplicar'!A219)</f>
        <v>25.899999999999991</v>
      </c>
      <c r="D219" s="3">
        <f>SUMIFS(PNV!G:G,PNV!I:I,"PAV",PNV!H:H,"Montanhoso",PNV!B:B,'A Duplicar'!A219)</f>
        <v>0</v>
      </c>
    </row>
    <row r="220" spans="1:4" x14ac:dyDescent="0.2">
      <c r="A220" s="2" t="s">
        <v>454</v>
      </c>
      <c r="B220" s="3">
        <f>SUMIFS(PNV!G:G,PNV!I:I,"PAV",PNV!H:H,"Plano",PNV!B:B,'A Duplicar'!A220)</f>
        <v>0</v>
      </c>
      <c r="C220" s="3">
        <f>SUMIFS(PNV!G:G,PNV!I:I,"PAV",PNV!H:H,"Ondulado",PNV!B:B,'A Duplicar'!A220)</f>
        <v>14</v>
      </c>
      <c r="D220" s="3">
        <f>SUMIFS(PNV!G:G,PNV!I:I,"PAV",PNV!H:H,"Montanhoso",PNV!B:B,'A Duplicar'!A220)</f>
        <v>0</v>
      </c>
    </row>
    <row r="221" spans="1:4" x14ac:dyDescent="0.2">
      <c r="A221" s="2" t="s">
        <v>456</v>
      </c>
      <c r="B221" s="3">
        <f>SUMIFS(PNV!G:G,PNV!I:I,"PAV",PNV!H:H,"Plano",PNV!B:B,'A Duplicar'!A221)</f>
        <v>0</v>
      </c>
      <c r="C221" s="3">
        <f>SUMIFS(PNV!G:G,PNV!I:I,"PAV",PNV!H:H,"Ondulado",PNV!B:B,'A Duplicar'!A221)</f>
        <v>6.5</v>
      </c>
      <c r="D221" s="3">
        <f>SUMIFS(PNV!G:G,PNV!I:I,"PAV",PNV!H:H,"Montanhoso",PNV!B:B,'A Duplicar'!A221)</f>
        <v>0</v>
      </c>
    </row>
    <row r="222" spans="1:4" x14ac:dyDescent="0.2">
      <c r="A222" s="2" t="s">
        <v>458</v>
      </c>
      <c r="B222" s="3">
        <f>SUMIFS(PNV!G:G,PNV!I:I,"PAV",PNV!H:H,"Plano",PNV!B:B,'A Duplicar'!A222)</f>
        <v>0</v>
      </c>
      <c r="C222" s="3">
        <f>SUMIFS(PNV!G:G,PNV!I:I,"PAV",PNV!H:H,"Ondulado",PNV!B:B,'A Duplicar'!A222)</f>
        <v>2.4000000000000057</v>
      </c>
      <c r="D222" s="3">
        <f>SUMIFS(PNV!G:G,PNV!I:I,"PAV",PNV!H:H,"Montanhoso",PNV!B:B,'A Duplicar'!A222)</f>
        <v>0</v>
      </c>
    </row>
    <row r="223" spans="1:4" x14ac:dyDescent="0.2">
      <c r="A223" s="2" t="s">
        <v>460</v>
      </c>
      <c r="B223" s="3">
        <f>SUMIFS(PNV!G:G,PNV!I:I,"PAV",PNV!H:H,"Plano",PNV!B:B,'A Duplicar'!A223)</f>
        <v>0</v>
      </c>
      <c r="C223" s="3">
        <f>SUMIFS(PNV!G:G,PNV!I:I,"PAV",PNV!H:H,"Ondulado",PNV!B:B,'A Duplicar'!A223)</f>
        <v>11.100000000000009</v>
      </c>
      <c r="D223" s="3">
        <f>SUMIFS(PNV!G:G,PNV!I:I,"PAV",PNV!H:H,"Montanhoso",PNV!B:B,'A Duplicar'!A223)</f>
        <v>0</v>
      </c>
    </row>
    <row r="224" spans="1:4" x14ac:dyDescent="0.2">
      <c r="A224" s="2" t="s">
        <v>462</v>
      </c>
      <c r="B224" s="3">
        <f>SUMIFS(PNV!G:G,PNV!I:I,"PAV",PNV!H:H,"Plano",PNV!B:B,'A Duplicar'!A224)</f>
        <v>0</v>
      </c>
      <c r="C224" s="3">
        <f>SUMIFS(PNV!G:G,PNV!I:I,"PAV",PNV!H:H,"Ondulado",PNV!B:B,'A Duplicar'!A224)</f>
        <v>33.199999999999989</v>
      </c>
      <c r="D224" s="3">
        <f>SUMIFS(PNV!G:G,PNV!I:I,"PAV",PNV!H:H,"Montanhoso",PNV!B:B,'A Duplicar'!A224)</f>
        <v>0</v>
      </c>
    </row>
    <row r="225" spans="1:4" x14ac:dyDescent="0.2">
      <c r="A225" s="2" t="s">
        <v>464</v>
      </c>
      <c r="B225" s="3">
        <f>SUMIFS(PNV!G:G,PNV!I:I,"PAV",PNV!H:H,"Plano",PNV!B:B,'A Duplicar'!A225)</f>
        <v>0</v>
      </c>
      <c r="C225" s="3">
        <f>SUMIFS(PNV!G:G,PNV!I:I,"PAV",PNV!H:H,"Ondulado",PNV!B:B,'A Duplicar'!A225)</f>
        <v>10.5</v>
      </c>
      <c r="D225" s="3">
        <f>SUMIFS(PNV!G:G,PNV!I:I,"PAV",PNV!H:H,"Montanhoso",PNV!B:B,'A Duplicar'!A225)</f>
        <v>0</v>
      </c>
    </row>
    <row r="226" spans="1:4" x14ac:dyDescent="0.2">
      <c r="A226" s="2" t="s">
        <v>466</v>
      </c>
      <c r="B226" s="3">
        <f>SUMIFS(PNV!G:G,PNV!I:I,"PAV",PNV!H:H,"Plano",PNV!B:B,'A Duplicar'!A226)</f>
        <v>0</v>
      </c>
      <c r="C226" s="3">
        <f>SUMIFS(PNV!G:G,PNV!I:I,"PAV",PNV!H:H,"Ondulado",PNV!B:B,'A Duplicar'!A226)</f>
        <v>26.900000000000006</v>
      </c>
      <c r="D226" s="3">
        <f>SUMIFS(PNV!G:G,PNV!I:I,"PAV",PNV!H:H,"Montanhoso",PNV!B:B,'A Duplicar'!A226)</f>
        <v>0</v>
      </c>
    </row>
    <row r="227" spans="1:4" x14ac:dyDescent="0.2">
      <c r="A227" s="2" t="s">
        <v>468</v>
      </c>
      <c r="B227" s="3">
        <f>SUMIFS(PNV!G:G,PNV!I:I,"PAV",PNV!H:H,"Plano",PNV!B:B,'A Duplicar'!A227)</f>
        <v>0</v>
      </c>
      <c r="C227" s="3">
        <f>SUMIFS(PNV!G:G,PNV!I:I,"PAV",PNV!H:H,"Ondulado",PNV!B:B,'A Duplicar'!A227)</f>
        <v>16.5</v>
      </c>
      <c r="D227" s="3">
        <f>SUMIFS(PNV!G:G,PNV!I:I,"PAV",PNV!H:H,"Montanhoso",PNV!B:B,'A Duplicar'!A227)</f>
        <v>0</v>
      </c>
    </row>
    <row r="228" spans="1:4" x14ac:dyDescent="0.2">
      <c r="A228" s="2" t="s">
        <v>470</v>
      </c>
      <c r="B228" s="3">
        <f>SUMIFS(PNV!G:G,PNV!I:I,"PAV",PNV!H:H,"Plano",PNV!B:B,'A Duplicar'!A228)</f>
        <v>0</v>
      </c>
      <c r="C228" s="3">
        <f>SUMIFS(PNV!G:G,PNV!I:I,"PAV",PNV!H:H,"Ondulado",PNV!B:B,'A Duplicar'!A228)</f>
        <v>27</v>
      </c>
      <c r="D228" s="3">
        <f>SUMIFS(PNV!G:G,PNV!I:I,"PAV",PNV!H:H,"Montanhoso",PNV!B:B,'A Duplicar'!A228)</f>
        <v>0</v>
      </c>
    </row>
    <row r="229" spans="1:4" x14ac:dyDescent="0.2">
      <c r="A229" s="2" t="s">
        <v>472</v>
      </c>
      <c r="B229" s="3">
        <f>SUMIFS(PNV!G:G,PNV!I:I,"PAV",PNV!H:H,"Plano",PNV!B:B,'A Duplicar'!A229)</f>
        <v>0</v>
      </c>
      <c r="C229" s="3">
        <f>SUMIFS(PNV!G:G,PNV!I:I,"PAV",PNV!H:H,"Ondulado",PNV!B:B,'A Duplicar'!A229)</f>
        <v>0</v>
      </c>
      <c r="D229" s="3">
        <f>SUMIFS(PNV!G:G,PNV!I:I,"PAV",PNV!H:H,"Montanhoso",PNV!B:B,'A Duplicar'!A229)</f>
        <v>0</v>
      </c>
    </row>
    <row r="230" spans="1:4" x14ac:dyDescent="0.2">
      <c r="A230" s="2" t="s">
        <v>474</v>
      </c>
      <c r="B230" s="3">
        <f>SUMIFS(PNV!G:G,PNV!I:I,"PAV",PNV!H:H,"Plano",PNV!B:B,'A Duplicar'!A230)</f>
        <v>0</v>
      </c>
      <c r="C230" s="3">
        <f>SUMIFS(PNV!G:G,PNV!I:I,"PAV",PNV!H:H,"Ondulado",PNV!B:B,'A Duplicar'!A230)</f>
        <v>0</v>
      </c>
      <c r="D230" s="3">
        <f>SUMIFS(PNV!G:G,PNV!I:I,"PAV",PNV!H:H,"Montanhoso",PNV!B:B,'A Duplicar'!A230)</f>
        <v>0</v>
      </c>
    </row>
    <row r="231" spans="1:4" x14ac:dyDescent="0.2">
      <c r="A231" s="2" t="s">
        <v>476</v>
      </c>
      <c r="B231" s="3">
        <f>SUMIFS(PNV!G:G,PNV!I:I,"PAV",PNV!H:H,"Plano",PNV!B:B,'A Duplicar'!A231)</f>
        <v>0</v>
      </c>
      <c r="C231" s="3">
        <f>SUMIFS(PNV!G:G,PNV!I:I,"PAV",PNV!H:H,"Ondulado",PNV!B:B,'A Duplicar'!A231)</f>
        <v>0</v>
      </c>
      <c r="D231" s="3">
        <f>SUMIFS(PNV!G:G,PNV!I:I,"PAV",PNV!H:H,"Montanhoso",PNV!B:B,'A Duplicar'!A231)</f>
        <v>0</v>
      </c>
    </row>
    <row r="232" spans="1:4" x14ac:dyDescent="0.2">
      <c r="A232" s="2" t="s">
        <v>478</v>
      </c>
      <c r="B232" s="3">
        <f>SUMIFS(PNV!G:G,PNV!I:I,"PAV",PNV!H:H,"Plano",PNV!B:B,'A Duplicar'!A232)</f>
        <v>0</v>
      </c>
      <c r="C232" s="3">
        <f>SUMIFS(PNV!G:G,PNV!I:I,"PAV",PNV!H:H,"Ondulado",PNV!B:B,'A Duplicar'!A232)</f>
        <v>0</v>
      </c>
      <c r="D232" s="3">
        <f>SUMIFS(PNV!G:G,PNV!I:I,"PAV",PNV!H:H,"Montanhoso",PNV!B:B,'A Duplicar'!A232)</f>
        <v>0</v>
      </c>
    </row>
    <row r="233" spans="1:4" x14ac:dyDescent="0.2">
      <c r="A233" s="2" t="s">
        <v>480</v>
      </c>
      <c r="B233" s="3">
        <f>SUMIFS(PNV!G:G,PNV!I:I,"PAV",PNV!H:H,"Plano",PNV!B:B,'A Duplicar'!A233)</f>
        <v>0</v>
      </c>
      <c r="C233" s="3">
        <f>SUMIFS(PNV!G:G,PNV!I:I,"PAV",PNV!H:H,"Ondulado",PNV!B:B,'A Duplicar'!A233)</f>
        <v>0</v>
      </c>
      <c r="D233" s="3">
        <f>SUMIFS(PNV!G:G,PNV!I:I,"PAV",PNV!H:H,"Montanhoso",PNV!B:B,'A Duplicar'!A233)</f>
        <v>0</v>
      </c>
    </row>
    <row r="234" spans="1:4" x14ac:dyDescent="0.2">
      <c r="A234" s="2" t="s">
        <v>482</v>
      </c>
      <c r="B234" s="3">
        <f>SUMIFS(PNV!G:G,PNV!I:I,"PAV",PNV!H:H,"Plano",PNV!B:B,'A Duplicar'!A234)</f>
        <v>0</v>
      </c>
      <c r="C234" s="3">
        <f>SUMIFS(PNV!G:G,PNV!I:I,"PAV",PNV!H:H,"Ondulado",PNV!B:B,'A Duplicar'!A234)</f>
        <v>0</v>
      </c>
      <c r="D234" s="3">
        <f>SUMIFS(PNV!G:G,PNV!I:I,"PAV",PNV!H:H,"Montanhoso",PNV!B:B,'A Duplicar'!A234)</f>
        <v>0</v>
      </c>
    </row>
    <row r="235" spans="1:4" x14ac:dyDescent="0.2">
      <c r="A235" s="2" t="s">
        <v>484</v>
      </c>
      <c r="B235" s="3">
        <f>SUMIFS(PNV!G:G,PNV!I:I,"PAV",PNV!H:H,"Plano",PNV!B:B,'A Duplicar'!A235)</f>
        <v>0</v>
      </c>
      <c r="C235" s="3">
        <f>SUMIFS(PNV!G:G,PNV!I:I,"PAV",PNV!H:H,"Ondulado",PNV!B:B,'A Duplicar'!A235)</f>
        <v>0</v>
      </c>
      <c r="D235" s="3">
        <f>SUMIFS(PNV!G:G,PNV!I:I,"PAV",PNV!H:H,"Montanhoso",PNV!B:B,'A Duplicar'!A235)</f>
        <v>0</v>
      </c>
    </row>
    <row r="236" spans="1:4" x14ac:dyDescent="0.2">
      <c r="A236" s="2" t="s">
        <v>486</v>
      </c>
      <c r="B236" s="3">
        <f>SUMIFS(PNV!G:G,PNV!I:I,"PAV",PNV!H:H,"Plano",PNV!B:B,'A Duplicar'!A236)</f>
        <v>7.6000000000000227</v>
      </c>
      <c r="C236" s="3">
        <f>SUMIFS(PNV!G:G,PNV!I:I,"PAV",PNV!H:H,"Ondulado",PNV!B:B,'A Duplicar'!A236)</f>
        <v>0</v>
      </c>
      <c r="D236" s="3">
        <f>SUMIFS(PNV!G:G,PNV!I:I,"PAV",PNV!H:H,"Montanhoso",PNV!B:B,'A Duplicar'!A236)</f>
        <v>0</v>
      </c>
    </row>
    <row r="237" spans="1:4" x14ac:dyDescent="0.2">
      <c r="A237" s="2" t="s">
        <v>488</v>
      </c>
      <c r="B237" s="3">
        <f>SUMIFS(PNV!G:G,PNV!I:I,"PAV",PNV!H:H,"Plano",PNV!B:B,'A Duplicar'!A237)</f>
        <v>0</v>
      </c>
      <c r="C237" s="3">
        <f>SUMIFS(PNV!G:G,PNV!I:I,"PAV",PNV!H:H,"Ondulado",PNV!B:B,'A Duplicar'!A237)</f>
        <v>2.1999999999999886</v>
      </c>
      <c r="D237" s="3">
        <f>SUMIFS(PNV!G:G,PNV!I:I,"PAV",PNV!H:H,"Montanhoso",PNV!B:B,'A Duplicar'!A237)</f>
        <v>0</v>
      </c>
    </row>
    <row r="238" spans="1:4" x14ac:dyDescent="0.2">
      <c r="A238" s="2" t="s">
        <v>490</v>
      </c>
      <c r="B238" s="3">
        <f>SUMIFS(PNV!G:G,PNV!I:I,"PAV",PNV!H:H,"Plano",PNV!B:B,'A Duplicar'!A238)</f>
        <v>0</v>
      </c>
      <c r="C238" s="3">
        <f>SUMIFS(PNV!G:G,PNV!I:I,"PAV",PNV!H:H,"Ondulado",PNV!B:B,'A Duplicar'!A238)</f>
        <v>4.1999999999999886</v>
      </c>
      <c r="D238" s="3">
        <f>SUMIFS(PNV!G:G,PNV!I:I,"PAV",PNV!H:H,"Montanhoso",PNV!B:B,'A Duplicar'!A238)</f>
        <v>0</v>
      </c>
    </row>
    <row r="239" spans="1:4" x14ac:dyDescent="0.2">
      <c r="A239" s="2" t="s">
        <v>492</v>
      </c>
      <c r="B239" s="3">
        <f>SUMIFS(PNV!G:G,PNV!I:I,"PAV",PNV!H:H,"Plano",PNV!B:B,'A Duplicar'!A239)</f>
        <v>0</v>
      </c>
      <c r="C239" s="3">
        <f>SUMIFS(PNV!G:G,PNV!I:I,"PAV",PNV!H:H,"Ondulado",PNV!B:B,'A Duplicar'!A239)</f>
        <v>9.1999999999999886</v>
      </c>
      <c r="D239" s="3">
        <f>SUMIFS(PNV!G:G,PNV!I:I,"PAV",PNV!H:H,"Montanhoso",PNV!B:B,'A Duplicar'!A239)</f>
        <v>0</v>
      </c>
    </row>
    <row r="240" spans="1:4" x14ac:dyDescent="0.2">
      <c r="A240" s="2" t="s">
        <v>494</v>
      </c>
      <c r="B240" s="3">
        <f>SUMIFS(PNV!G:G,PNV!I:I,"PAV",PNV!H:H,"Plano",PNV!B:B,'A Duplicar'!A240)</f>
        <v>0</v>
      </c>
      <c r="C240" s="3">
        <f>SUMIFS(PNV!G:G,PNV!I:I,"PAV",PNV!H:H,"Ondulado",PNV!B:B,'A Duplicar'!A240)</f>
        <v>19.199999999999989</v>
      </c>
      <c r="D240" s="3">
        <f>SUMIFS(PNV!G:G,PNV!I:I,"PAV",PNV!H:H,"Montanhoso",PNV!B:B,'A Duplicar'!A240)</f>
        <v>0</v>
      </c>
    </row>
    <row r="241" spans="1:4" x14ac:dyDescent="0.2">
      <c r="A241" s="2" t="s">
        <v>496</v>
      </c>
      <c r="B241" s="3">
        <f>SUMIFS(PNV!G:G,PNV!I:I,"PAV",PNV!H:H,"Plano",PNV!B:B,'A Duplicar'!A241)</f>
        <v>0</v>
      </c>
      <c r="C241" s="3">
        <f>SUMIFS(PNV!G:G,PNV!I:I,"PAV",PNV!H:H,"Ondulado",PNV!B:B,'A Duplicar'!A241)</f>
        <v>18.800000000000011</v>
      </c>
      <c r="D241" s="3">
        <f>SUMIFS(PNV!G:G,PNV!I:I,"PAV",PNV!H:H,"Montanhoso",PNV!B:B,'A Duplicar'!A241)</f>
        <v>0</v>
      </c>
    </row>
    <row r="242" spans="1:4" x14ac:dyDescent="0.2">
      <c r="A242" s="2" t="s">
        <v>498</v>
      </c>
      <c r="B242" s="3">
        <f>SUMIFS(PNV!G:G,PNV!I:I,"PAV",PNV!H:H,"Plano",PNV!B:B,'A Duplicar'!A242)</f>
        <v>0</v>
      </c>
      <c r="C242" s="3">
        <f>SUMIFS(PNV!G:G,PNV!I:I,"PAV",PNV!H:H,"Ondulado",PNV!B:B,'A Duplicar'!A242)</f>
        <v>22</v>
      </c>
      <c r="D242" s="3">
        <f>SUMIFS(PNV!G:G,PNV!I:I,"PAV",PNV!H:H,"Montanhoso",PNV!B:B,'A Duplicar'!A242)</f>
        <v>0</v>
      </c>
    </row>
    <row r="243" spans="1:4" x14ac:dyDescent="0.2">
      <c r="A243" s="2" t="s">
        <v>500</v>
      </c>
      <c r="B243" s="3">
        <f>SUMIFS(PNV!G:G,PNV!I:I,"PAV",PNV!H:H,"Plano",PNV!B:B,'A Duplicar'!A243)</f>
        <v>0</v>
      </c>
      <c r="C243" s="3">
        <f>SUMIFS(PNV!G:G,PNV!I:I,"PAV",PNV!H:H,"Ondulado",PNV!B:B,'A Duplicar'!A243)</f>
        <v>54.199999999999989</v>
      </c>
      <c r="D243" s="3">
        <f>SUMIFS(PNV!G:G,PNV!I:I,"PAV",PNV!H:H,"Montanhoso",PNV!B:B,'A Duplicar'!A243)</f>
        <v>0</v>
      </c>
    </row>
    <row r="244" spans="1:4" x14ac:dyDescent="0.2">
      <c r="A244" s="2" t="s">
        <v>502</v>
      </c>
      <c r="B244" s="3">
        <f>SUMIFS(PNV!G:G,PNV!I:I,"PAV",PNV!H:H,"Plano",PNV!B:B,'A Duplicar'!A244)</f>
        <v>0</v>
      </c>
      <c r="C244" s="3">
        <f>SUMIFS(PNV!G:G,PNV!I:I,"PAV",PNV!H:H,"Ondulado",PNV!B:B,'A Duplicar'!A244)</f>
        <v>1.3000000000000114</v>
      </c>
      <c r="D244" s="3">
        <f>SUMIFS(PNV!G:G,PNV!I:I,"PAV",PNV!H:H,"Montanhoso",PNV!B:B,'A Duplicar'!A244)</f>
        <v>0</v>
      </c>
    </row>
    <row r="245" spans="1:4" x14ac:dyDescent="0.2">
      <c r="A245" s="2" t="s">
        <v>504</v>
      </c>
      <c r="B245" s="3">
        <f>SUMIFS(PNV!G:G,PNV!I:I,"PAV",PNV!H:H,"Plano",PNV!B:B,'A Duplicar'!A245)</f>
        <v>0</v>
      </c>
      <c r="C245" s="3">
        <f>SUMIFS(PNV!G:G,PNV!I:I,"PAV",PNV!H:H,"Ondulado",PNV!B:B,'A Duplicar'!A245)</f>
        <v>48</v>
      </c>
      <c r="D245" s="3">
        <f>SUMIFS(PNV!G:G,PNV!I:I,"PAV",PNV!H:H,"Montanhoso",PNV!B:B,'A Duplicar'!A245)</f>
        <v>0</v>
      </c>
    </row>
    <row r="246" spans="1:4" x14ac:dyDescent="0.2">
      <c r="A246" s="2" t="s">
        <v>506</v>
      </c>
      <c r="B246" s="3">
        <f>SUMIFS(PNV!G:G,PNV!I:I,"PAV",PNV!H:H,"Plano",PNV!B:B,'A Duplicar'!A246)</f>
        <v>0</v>
      </c>
      <c r="C246" s="3">
        <f>SUMIFS(PNV!G:G,PNV!I:I,"PAV",PNV!H:H,"Ondulado",PNV!B:B,'A Duplicar'!A246)</f>
        <v>4.4000000000000341</v>
      </c>
      <c r="D246" s="3">
        <f>SUMIFS(PNV!G:G,PNV!I:I,"PAV",PNV!H:H,"Montanhoso",PNV!B:B,'A Duplicar'!A246)</f>
        <v>0</v>
      </c>
    </row>
    <row r="247" spans="1:4" x14ac:dyDescent="0.2">
      <c r="A247" s="2" t="s">
        <v>508</v>
      </c>
      <c r="B247" s="3">
        <f>SUMIFS(PNV!G:G,PNV!I:I,"PAV",PNV!H:H,"Plano",PNV!B:B,'A Duplicar'!A247)</f>
        <v>0</v>
      </c>
      <c r="C247" s="3">
        <f>SUMIFS(PNV!G:G,PNV!I:I,"PAV",PNV!H:H,"Ondulado",PNV!B:B,'A Duplicar'!A247)</f>
        <v>11.299999999999955</v>
      </c>
      <c r="D247" s="3">
        <f>SUMIFS(PNV!G:G,PNV!I:I,"PAV",PNV!H:H,"Montanhoso",PNV!B:B,'A Duplicar'!A247)</f>
        <v>0</v>
      </c>
    </row>
    <row r="248" spans="1:4" x14ac:dyDescent="0.2">
      <c r="A248" s="2" t="s">
        <v>510</v>
      </c>
      <c r="B248" s="3">
        <f>SUMIFS(PNV!G:G,PNV!I:I,"PAV",PNV!H:H,"Plano",PNV!B:B,'A Duplicar'!A248)</f>
        <v>0</v>
      </c>
      <c r="C248" s="3">
        <f>SUMIFS(PNV!G:G,PNV!I:I,"PAV",PNV!H:H,"Ondulado",PNV!B:B,'A Duplicar'!A248)</f>
        <v>13.5</v>
      </c>
      <c r="D248" s="3">
        <f>SUMIFS(PNV!G:G,PNV!I:I,"PAV",PNV!H:H,"Montanhoso",PNV!B:B,'A Duplicar'!A248)</f>
        <v>0</v>
      </c>
    </row>
    <row r="249" spans="1:4" x14ac:dyDescent="0.2">
      <c r="A249" s="2" t="s">
        <v>511</v>
      </c>
      <c r="B249" s="3">
        <f>SUMIFS(PNV!G:G,PNV!I:I,"PAV",PNV!H:H,"Plano",PNV!B:B,'A Duplicar'!A249)</f>
        <v>0</v>
      </c>
      <c r="C249" s="3">
        <f>SUMIFS(PNV!G:G,PNV!I:I,"PAV",PNV!H:H,"Ondulado",PNV!B:B,'A Duplicar'!A249)</f>
        <v>15.800000000000068</v>
      </c>
      <c r="D249" s="3">
        <f>SUMIFS(PNV!G:G,PNV!I:I,"PAV",PNV!H:H,"Montanhoso",PNV!B:B,'A Duplicar'!A249)</f>
        <v>0</v>
      </c>
    </row>
    <row r="250" spans="1:4" x14ac:dyDescent="0.2">
      <c r="A250" s="2" t="s">
        <v>513</v>
      </c>
      <c r="B250" s="3">
        <f>SUMIFS(PNV!G:G,PNV!I:I,"PAV",PNV!H:H,"Plano",PNV!B:B,'A Duplicar'!A250)</f>
        <v>0</v>
      </c>
      <c r="C250" s="3">
        <f>SUMIFS(PNV!G:G,PNV!I:I,"PAV",PNV!H:H,"Ondulado",PNV!B:B,'A Duplicar'!A250)</f>
        <v>15.399999999999977</v>
      </c>
      <c r="D250" s="3">
        <f>SUMIFS(PNV!G:G,PNV!I:I,"PAV",PNV!H:H,"Montanhoso",PNV!B:B,'A Duplicar'!A250)</f>
        <v>0</v>
      </c>
    </row>
    <row r="251" spans="1:4" x14ac:dyDescent="0.2">
      <c r="A251" s="2" t="s">
        <v>515</v>
      </c>
      <c r="B251" s="3">
        <f>SUMIFS(PNV!G:G,PNV!I:I,"PAV",PNV!H:H,"Plano",PNV!B:B,'A Duplicar'!A251)</f>
        <v>0</v>
      </c>
      <c r="C251" s="3">
        <f>SUMIFS(PNV!G:G,PNV!I:I,"PAV",PNV!H:H,"Ondulado",PNV!B:B,'A Duplicar'!A251)</f>
        <v>2.6000000000000227</v>
      </c>
      <c r="D251" s="3">
        <f>SUMIFS(PNV!G:G,PNV!I:I,"PAV",PNV!H:H,"Montanhoso",PNV!B:B,'A Duplicar'!A251)</f>
        <v>0</v>
      </c>
    </row>
    <row r="252" spans="1:4" x14ac:dyDescent="0.2">
      <c r="A252" s="2" t="s">
        <v>517</v>
      </c>
      <c r="B252" s="3">
        <f>SUMIFS(PNV!G:G,PNV!I:I,"PAV",PNV!H:H,"Plano",PNV!B:B,'A Duplicar'!A252)</f>
        <v>0</v>
      </c>
      <c r="C252" s="3">
        <f>SUMIFS(PNV!G:G,PNV!I:I,"PAV",PNV!H:H,"Ondulado",PNV!B:B,'A Duplicar'!A252)</f>
        <v>19.399999999999977</v>
      </c>
      <c r="D252" s="3">
        <f>SUMIFS(PNV!G:G,PNV!I:I,"PAV",PNV!H:H,"Montanhoso",PNV!B:B,'A Duplicar'!A252)</f>
        <v>0</v>
      </c>
    </row>
    <row r="253" spans="1:4" x14ac:dyDescent="0.2">
      <c r="A253" s="2" t="s">
        <v>519</v>
      </c>
      <c r="B253" s="3">
        <f>SUMIFS(PNV!G:G,PNV!I:I,"PAV",PNV!H:H,"Plano",PNV!B:B,'A Duplicar'!A253)</f>
        <v>0</v>
      </c>
      <c r="C253" s="3">
        <f>SUMIFS(PNV!G:G,PNV!I:I,"PAV",PNV!H:H,"Ondulado",PNV!B:B,'A Duplicar'!A253)</f>
        <v>1.6000000000000227</v>
      </c>
      <c r="D253" s="3">
        <f>SUMIFS(PNV!G:G,PNV!I:I,"PAV",PNV!H:H,"Montanhoso",PNV!B:B,'A Duplicar'!A253)</f>
        <v>0</v>
      </c>
    </row>
    <row r="254" spans="1:4" x14ac:dyDescent="0.2">
      <c r="A254" s="2" t="s">
        <v>521</v>
      </c>
      <c r="B254" s="3">
        <f>SUMIFS(PNV!G:G,PNV!I:I,"PAV",PNV!H:H,"Plano",PNV!B:B,'A Duplicar'!A254)</f>
        <v>0</v>
      </c>
      <c r="C254" s="3">
        <f>SUMIFS(PNV!G:G,PNV!I:I,"PAV",PNV!H:H,"Ondulado",PNV!B:B,'A Duplicar'!A254)</f>
        <v>25.199999999999932</v>
      </c>
      <c r="D254" s="3">
        <f>SUMIFS(PNV!G:G,PNV!I:I,"PAV",PNV!H:H,"Montanhoso",PNV!B:B,'A Duplicar'!A254)</f>
        <v>0</v>
      </c>
    </row>
    <row r="255" spans="1:4" x14ac:dyDescent="0.2">
      <c r="A255" s="2" t="s">
        <v>523</v>
      </c>
      <c r="B255" s="3">
        <f>SUMIFS(PNV!G:G,PNV!I:I,"PAV",PNV!H:H,"Plano",PNV!B:B,'A Duplicar'!A255)</f>
        <v>0</v>
      </c>
      <c r="C255" s="3">
        <f>SUMIFS(PNV!G:G,PNV!I:I,"PAV",PNV!H:H,"Ondulado",PNV!B:B,'A Duplicar'!A255)</f>
        <v>17.100000000000023</v>
      </c>
      <c r="D255" s="3">
        <f>SUMIFS(PNV!G:G,PNV!I:I,"PAV",PNV!H:H,"Montanhoso",PNV!B:B,'A Duplicar'!A255)</f>
        <v>0</v>
      </c>
    </row>
    <row r="256" spans="1:4" x14ac:dyDescent="0.2">
      <c r="A256" s="2" t="s">
        <v>525</v>
      </c>
      <c r="B256" s="3">
        <f>SUMIFS(PNV!G:G,PNV!I:I,"PAV",PNV!H:H,"Plano",PNV!B:B,'A Duplicar'!A256)</f>
        <v>0</v>
      </c>
      <c r="C256" s="3">
        <f>SUMIFS(PNV!G:G,PNV!I:I,"PAV",PNV!H:H,"Ondulado",PNV!B:B,'A Duplicar'!A256)</f>
        <v>22.399999999999977</v>
      </c>
      <c r="D256" s="3">
        <f>SUMIFS(PNV!G:G,PNV!I:I,"PAV",PNV!H:H,"Montanhoso",PNV!B:B,'A Duplicar'!A256)</f>
        <v>0</v>
      </c>
    </row>
    <row r="257" spans="1:4" x14ac:dyDescent="0.2">
      <c r="A257" s="2" t="s">
        <v>527</v>
      </c>
      <c r="B257" s="3">
        <f>SUMIFS(PNV!G:G,PNV!I:I,"PAV",PNV!H:H,"Plano",PNV!B:B,'A Duplicar'!A257)</f>
        <v>0</v>
      </c>
      <c r="C257" s="3">
        <f>SUMIFS(PNV!G:G,PNV!I:I,"PAV",PNV!H:H,"Ondulado",PNV!B:B,'A Duplicar'!A257)</f>
        <v>54.5</v>
      </c>
      <c r="D257" s="3">
        <f>SUMIFS(PNV!G:G,PNV!I:I,"PAV",PNV!H:H,"Montanhoso",PNV!B:B,'A Duplicar'!A257)</f>
        <v>0</v>
      </c>
    </row>
    <row r="258" spans="1:4" x14ac:dyDescent="0.2">
      <c r="A258" s="2" t="s">
        <v>529</v>
      </c>
      <c r="B258" s="3">
        <f>SUMIFS(PNV!G:G,PNV!I:I,"PAV",PNV!H:H,"Plano",PNV!B:B,'A Duplicar'!A258)</f>
        <v>0</v>
      </c>
      <c r="C258" s="3">
        <f>SUMIFS(PNV!G:G,PNV!I:I,"PAV",PNV!H:H,"Ondulado",PNV!B:B,'A Duplicar'!A258)</f>
        <v>11.300000000000068</v>
      </c>
      <c r="D258" s="3">
        <f>SUMIFS(PNV!G:G,PNV!I:I,"PAV",PNV!H:H,"Montanhoso",PNV!B:B,'A Duplicar'!A258)</f>
        <v>0</v>
      </c>
    </row>
    <row r="259" spans="1:4" x14ac:dyDescent="0.2">
      <c r="A259" s="2" t="s">
        <v>531</v>
      </c>
      <c r="B259" s="3">
        <f>SUMIFS(PNV!G:G,PNV!I:I,"PAV",PNV!H:H,"Plano",PNV!B:B,'A Duplicar'!A259)</f>
        <v>0</v>
      </c>
      <c r="C259" s="3">
        <f>SUMIFS(PNV!G:G,PNV!I:I,"PAV",PNV!H:H,"Ondulado",PNV!B:B,'A Duplicar'!A259)</f>
        <v>19.599999999999909</v>
      </c>
      <c r="D259" s="3">
        <f>SUMIFS(PNV!G:G,PNV!I:I,"PAV",PNV!H:H,"Montanhoso",PNV!B:B,'A Duplicar'!A259)</f>
        <v>0</v>
      </c>
    </row>
    <row r="260" spans="1:4" x14ac:dyDescent="0.2">
      <c r="A260" s="2" t="s">
        <v>533</v>
      </c>
      <c r="B260" s="3">
        <f>SUMIFS(PNV!G:G,PNV!I:I,"PAV",PNV!H:H,"Plano",PNV!B:B,'A Duplicar'!A260)</f>
        <v>0</v>
      </c>
      <c r="C260" s="3">
        <f>SUMIFS(PNV!G:G,PNV!I:I,"PAV",PNV!H:H,"Ondulado",PNV!B:B,'A Duplicar'!A260)</f>
        <v>30.300000000000068</v>
      </c>
      <c r="D260" s="3">
        <f>SUMIFS(PNV!G:G,PNV!I:I,"PAV",PNV!H:H,"Montanhoso",PNV!B:B,'A Duplicar'!A260)</f>
        <v>0</v>
      </c>
    </row>
    <row r="261" spans="1:4" x14ac:dyDescent="0.2">
      <c r="A261" s="2" t="s">
        <v>535</v>
      </c>
      <c r="B261" s="3">
        <f>SUMIFS(PNV!G:G,PNV!I:I,"PAV",PNV!H:H,"Plano",PNV!B:B,'A Duplicar'!A261)</f>
        <v>0</v>
      </c>
      <c r="C261" s="3">
        <f>SUMIFS(PNV!G:G,PNV!I:I,"PAV",PNV!H:H,"Ondulado",PNV!B:B,'A Duplicar'!A261)</f>
        <v>22.100000000000023</v>
      </c>
      <c r="D261" s="3">
        <f>SUMIFS(PNV!G:G,PNV!I:I,"PAV",PNV!H:H,"Montanhoso",PNV!B:B,'A Duplicar'!A261)</f>
        <v>0</v>
      </c>
    </row>
    <row r="262" spans="1:4" x14ac:dyDescent="0.2">
      <c r="A262" s="2" t="s">
        <v>537</v>
      </c>
      <c r="B262" s="3">
        <f>SUMIFS(PNV!G:G,PNV!I:I,"PAV",PNV!H:H,"Plano",PNV!B:B,'A Duplicar'!A262)</f>
        <v>0</v>
      </c>
      <c r="C262" s="3">
        <f>SUMIFS(PNV!G:G,PNV!I:I,"PAV",PNV!H:H,"Ondulado",PNV!B:B,'A Duplicar'!A262)</f>
        <v>15.299999999999955</v>
      </c>
      <c r="D262" s="3">
        <f>SUMIFS(PNV!G:G,PNV!I:I,"PAV",PNV!H:H,"Montanhoso",PNV!B:B,'A Duplicar'!A262)</f>
        <v>0</v>
      </c>
    </row>
    <row r="263" spans="1:4" x14ac:dyDescent="0.2">
      <c r="A263" s="2" t="s">
        <v>539</v>
      </c>
      <c r="B263" s="3">
        <f>SUMIFS(PNV!G:G,PNV!I:I,"PAV",PNV!H:H,"Plano",PNV!B:B,'A Duplicar'!A263)</f>
        <v>0</v>
      </c>
      <c r="C263" s="3">
        <f>SUMIFS(PNV!G:G,PNV!I:I,"PAV",PNV!H:H,"Ondulado",PNV!B:B,'A Duplicar'!A263)</f>
        <v>30.600000000000023</v>
      </c>
      <c r="D263" s="3">
        <f>SUMIFS(PNV!G:G,PNV!I:I,"PAV",PNV!H:H,"Montanhoso",PNV!B:B,'A Duplicar'!A263)</f>
        <v>0</v>
      </c>
    </row>
    <row r="264" spans="1:4" x14ac:dyDescent="0.2">
      <c r="A264" s="2" t="s">
        <v>541</v>
      </c>
      <c r="B264" s="3">
        <f>SUMIFS(PNV!G:G,PNV!I:I,"PAV",PNV!H:H,"Plano",PNV!B:B,'A Duplicar'!A264)</f>
        <v>0</v>
      </c>
      <c r="C264" s="3">
        <f>SUMIFS(PNV!G:G,PNV!I:I,"PAV",PNV!H:H,"Ondulado",PNV!B:B,'A Duplicar'!A264)</f>
        <v>33.399999999999977</v>
      </c>
      <c r="D264" s="3">
        <f>SUMIFS(PNV!G:G,PNV!I:I,"PAV",PNV!H:H,"Montanhoso",PNV!B:B,'A Duplicar'!A264)</f>
        <v>0</v>
      </c>
    </row>
    <row r="265" spans="1:4" x14ac:dyDescent="0.2">
      <c r="A265" s="2" t="s">
        <v>543</v>
      </c>
      <c r="B265" s="3">
        <f>SUMIFS(PNV!G:G,PNV!I:I,"PAV",PNV!H:H,"Plano",PNV!B:B,'A Duplicar'!A265)</f>
        <v>0</v>
      </c>
      <c r="C265" s="3">
        <f>SUMIFS(PNV!G:G,PNV!I:I,"PAV",PNV!H:H,"Ondulado",PNV!B:B,'A Duplicar'!A265)</f>
        <v>13.700000000000045</v>
      </c>
      <c r="D265" s="3">
        <f>SUMIFS(PNV!G:G,PNV!I:I,"PAV",PNV!H:H,"Montanhoso",PNV!B:B,'A Duplicar'!A265)</f>
        <v>0</v>
      </c>
    </row>
    <row r="266" spans="1:4" x14ac:dyDescent="0.2">
      <c r="A266" s="2" t="s">
        <v>545</v>
      </c>
      <c r="B266" s="3">
        <f>SUMIFS(PNV!G:G,PNV!I:I,"PAV",PNV!H:H,"Plano",PNV!B:B,'A Duplicar'!A266)</f>
        <v>2.2999999999999998</v>
      </c>
      <c r="C266" s="3">
        <f>SUMIFS(PNV!G:G,PNV!I:I,"PAV",PNV!H:H,"Ondulado",PNV!B:B,'A Duplicar'!A266)</f>
        <v>0</v>
      </c>
      <c r="D266" s="3">
        <f>SUMIFS(PNV!G:G,PNV!I:I,"PAV",PNV!H:H,"Montanhoso",PNV!B:B,'A Duplicar'!A266)</f>
        <v>0</v>
      </c>
    </row>
    <row r="267" spans="1:4" x14ac:dyDescent="0.2">
      <c r="A267" s="2" t="s">
        <v>548</v>
      </c>
      <c r="B267" s="3">
        <f>SUMIFS(PNV!G:G,PNV!I:I,"PAV",PNV!H:H,"Plano",PNV!B:B,'A Duplicar'!A267)</f>
        <v>0.80000000000000027</v>
      </c>
      <c r="C267" s="3">
        <f>SUMIFS(PNV!G:G,PNV!I:I,"PAV",PNV!H:H,"Ondulado",PNV!B:B,'A Duplicar'!A267)</f>
        <v>0</v>
      </c>
      <c r="D267" s="3">
        <f>SUMIFS(PNV!G:G,PNV!I:I,"PAV",PNV!H:H,"Montanhoso",PNV!B:B,'A Duplicar'!A267)</f>
        <v>0</v>
      </c>
    </row>
    <row r="268" spans="1:4" x14ac:dyDescent="0.2">
      <c r="A268" s="2" t="s">
        <v>550</v>
      </c>
      <c r="B268" s="3">
        <f>SUMIFS(PNV!G:G,PNV!I:I,"PAV",PNV!H:H,"Plano",PNV!B:B,'A Duplicar'!A268)</f>
        <v>0</v>
      </c>
      <c r="C268" s="3">
        <f>SUMIFS(PNV!G:G,PNV!I:I,"PAV",PNV!H:H,"Ondulado",PNV!B:B,'A Duplicar'!A268)</f>
        <v>0</v>
      </c>
      <c r="D268" s="3">
        <f>SUMIFS(PNV!G:G,PNV!I:I,"PAV",PNV!H:H,"Montanhoso",PNV!B:B,'A Duplicar'!A268)</f>
        <v>0</v>
      </c>
    </row>
    <row r="269" spans="1:4" x14ac:dyDescent="0.2">
      <c r="A269" s="2" t="s">
        <v>552</v>
      </c>
      <c r="B269" s="3">
        <f>SUMIFS(PNV!G:G,PNV!I:I,"PAV",PNV!H:H,"Plano",PNV!B:B,'A Duplicar'!A269)</f>
        <v>0</v>
      </c>
      <c r="C269" s="3">
        <f>SUMIFS(PNV!G:G,PNV!I:I,"PAV",PNV!H:H,"Ondulado",PNV!B:B,'A Duplicar'!A269)</f>
        <v>0</v>
      </c>
      <c r="D269" s="3">
        <f>SUMIFS(PNV!G:G,PNV!I:I,"PAV",PNV!H:H,"Montanhoso",PNV!B:B,'A Duplicar'!A269)</f>
        <v>0</v>
      </c>
    </row>
    <row r="270" spans="1:4" x14ac:dyDescent="0.2">
      <c r="A270" s="2" t="s">
        <v>554</v>
      </c>
      <c r="B270" s="3">
        <f>SUMIFS(PNV!G:G,PNV!I:I,"PAV",PNV!H:H,"Plano",PNV!B:B,'A Duplicar'!A270)</f>
        <v>4.3000000000000007</v>
      </c>
      <c r="C270" s="3">
        <f>SUMIFS(PNV!G:G,PNV!I:I,"PAV",PNV!H:H,"Ondulado",PNV!B:B,'A Duplicar'!A270)</f>
        <v>0</v>
      </c>
      <c r="D270" s="3">
        <f>SUMIFS(PNV!G:G,PNV!I:I,"PAV",PNV!H:H,"Montanhoso",PNV!B:B,'A Duplicar'!A270)</f>
        <v>0</v>
      </c>
    </row>
    <row r="271" spans="1:4" x14ac:dyDescent="0.2">
      <c r="A271" s="2" t="s">
        <v>556</v>
      </c>
      <c r="B271" s="3">
        <f>SUMIFS(PNV!G:G,PNV!I:I,"PAV",PNV!H:H,"Plano",PNV!B:B,'A Duplicar'!A271)</f>
        <v>36</v>
      </c>
      <c r="C271" s="3">
        <f>SUMIFS(PNV!G:G,PNV!I:I,"PAV",PNV!H:H,"Ondulado",PNV!B:B,'A Duplicar'!A271)</f>
        <v>0</v>
      </c>
      <c r="D271" s="3">
        <f>SUMIFS(PNV!G:G,PNV!I:I,"PAV",PNV!H:H,"Montanhoso",PNV!B:B,'A Duplicar'!A271)</f>
        <v>0</v>
      </c>
    </row>
    <row r="272" spans="1:4" x14ac:dyDescent="0.2">
      <c r="A272" s="2" t="s">
        <v>558</v>
      </c>
      <c r="B272" s="3">
        <f>SUMIFS(PNV!G:G,PNV!I:I,"PAV",PNV!H:H,"Plano",PNV!B:B,'A Duplicar'!A272)</f>
        <v>0</v>
      </c>
      <c r="C272" s="3">
        <f>SUMIFS(PNV!G:G,PNV!I:I,"PAV",PNV!H:H,"Ondulado",PNV!B:B,'A Duplicar'!A272)</f>
        <v>19.700000000000003</v>
      </c>
      <c r="D272" s="3">
        <f>SUMIFS(PNV!G:G,PNV!I:I,"PAV",PNV!H:H,"Montanhoso",PNV!B:B,'A Duplicar'!A272)</f>
        <v>0</v>
      </c>
    </row>
    <row r="273" spans="1:4" x14ac:dyDescent="0.2">
      <c r="A273" s="2" t="s">
        <v>560</v>
      </c>
      <c r="B273" s="3">
        <f>SUMIFS(PNV!G:G,PNV!I:I,"PAV",PNV!H:H,"Plano",PNV!B:B,'A Duplicar'!A273)</f>
        <v>0</v>
      </c>
      <c r="C273" s="3">
        <f>SUMIFS(PNV!G:G,PNV!I:I,"PAV",PNV!H:H,"Ondulado",PNV!B:B,'A Duplicar'!A273)</f>
        <v>70.5</v>
      </c>
      <c r="D273" s="3">
        <f>SUMIFS(PNV!G:G,PNV!I:I,"PAV",PNV!H:H,"Montanhoso",PNV!B:B,'A Duplicar'!A273)</f>
        <v>0</v>
      </c>
    </row>
    <row r="274" spans="1:4" x14ac:dyDescent="0.2">
      <c r="A274" s="2" t="s">
        <v>562</v>
      </c>
      <c r="B274" s="3">
        <f>SUMIFS(PNV!G:G,PNV!I:I,"PAV",PNV!H:H,"Plano",PNV!B:B,'A Duplicar'!A274)</f>
        <v>0</v>
      </c>
      <c r="C274" s="3">
        <f>SUMIFS(PNV!G:G,PNV!I:I,"PAV",PNV!H:H,"Ondulado",PNV!B:B,'A Duplicar'!A274)</f>
        <v>3.6999999999999886</v>
      </c>
      <c r="D274" s="3">
        <f>SUMIFS(PNV!G:G,PNV!I:I,"PAV",PNV!H:H,"Montanhoso",PNV!B:B,'A Duplicar'!A274)</f>
        <v>0</v>
      </c>
    </row>
    <row r="275" spans="1:4" x14ac:dyDescent="0.2">
      <c r="A275" s="2" t="s">
        <v>564</v>
      </c>
      <c r="B275" s="3">
        <f>SUMIFS(PNV!G:G,PNV!I:I,"PAV",PNV!H:H,"Plano",PNV!B:B,'A Duplicar'!A275)</f>
        <v>0</v>
      </c>
      <c r="C275" s="3">
        <f>SUMIFS(PNV!G:G,PNV!I:I,"PAV",PNV!H:H,"Ondulado",PNV!B:B,'A Duplicar'!A275)</f>
        <v>0</v>
      </c>
      <c r="D275" s="3">
        <f>SUMIFS(PNV!G:G,PNV!I:I,"PAV",PNV!H:H,"Montanhoso",PNV!B:B,'A Duplicar'!A275)</f>
        <v>0</v>
      </c>
    </row>
    <row r="276" spans="1:4" x14ac:dyDescent="0.2">
      <c r="A276" s="2" t="s">
        <v>567</v>
      </c>
      <c r="B276" s="3">
        <f>SUMIFS(PNV!G:G,PNV!I:I,"PAV",PNV!H:H,"Plano",PNV!B:B,'A Duplicar'!A276)</f>
        <v>0</v>
      </c>
      <c r="C276" s="3">
        <f>SUMIFS(PNV!G:G,PNV!I:I,"PAV",PNV!H:H,"Ondulado",PNV!B:B,'A Duplicar'!A276)</f>
        <v>46.800000000000011</v>
      </c>
      <c r="D276" s="3">
        <f>SUMIFS(PNV!G:G,PNV!I:I,"PAV",PNV!H:H,"Montanhoso",PNV!B:B,'A Duplicar'!A276)</f>
        <v>0</v>
      </c>
    </row>
    <row r="277" spans="1:4" x14ac:dyDescent="0.2">
      <c r="A277" s="2" t="s">
        <v>570</v>
      </c>
      <c r="B277" s="3">
        <f>SUMIFS(PNV!G:G,PNV!I:I,"PAV",PNV!H:H,"Plano",PNV!B:B,'A Duplicar'!A277)</f>
        <v>0</v>
      </c>
      <c r="C277" s="3">
        <f>SUMIFS(PNV!G:G,PNV!I:I,"PAV",PNV!H:H,"Ondulado",PNV!B:B,'A Duplicar'!A277)</f>
        <v>48.199999999999989</v>
      </c>
      <c r="D277" s="3">
        <f>SUMIFS(PNV!G:G,PNV!I:I,"PAV",PNV!H:H,"Montanhoso",PNV!B:B,'A Duplicar'!A277)</f>
        <v>0</v>
      </c>
    </row>
    <row r="278" spans="1:4" x14ac:dyDescent="0.2">
      <c r="A278" s="2" t="s">
        <v>572</v>
      </c>
      <c r="B278" s="3">
        <f>SUMIFS(PNV!G:G,PNV!I:I,"PAV",PNV!H:H,"Plano",PNV!B:B,'A Duplicar'!A278)</f>
        <v>0</v>
      </c>
      <c r="C278" s="3">
        <f>SUMIFS(PNV!G:G,PNV!I:I,"PAV",PNV!H:H,"Ondulado",PNV!B:B,'A Duplicar'!A278)</f>
        <v>85.9</v>
      </c>
      <c r="D278" s="3">
        <f>SUMIFS(PNV!G:G,PNV!I:I,"PAV",PNV!H:H,"Montanhoso",PNV!B:B,'A Duplicar'!A278)</f>
        <v>0</v>
      </c>
    </row>
    <row r="279" spans="1:4" x14ac:dyDescent="0.2">
      <c r="A279" s="2" t="s">
        <v>574</v>
      </c>
      <c r="B279" s="3">
        <f>SUMIFS(PNV!G:G,PNV!I:I,"PAV",PNV!H:H,"Plano",PNV!B:B,'A Duplicar'!A279)</f>
        <v>0</v>
      </c>
      <c r="C279" s="3">
        <f>SUMIFS(PNV!G:G,PNV!I:I,"PAV",PNV!H:H,"Ondulado",PNV!B:B,'A Duplicar'!A279)</f>
        <v>0</v>
      </c>
      <c r="D279" s="3">
        <f>SUMIFS(PNV!G:G,PNV!I:I,"PAV",PNV!H:H,"Montanhoso",PNV!B:B,'A Duplicar'!A279)</f>
        <v>0</v>
      </c>
    </row>
    <row r="280" spans="1:4" x14ac:dyDescent="0.2">
      <c r="A280" s="2" t="s">
        <v>576</v>
      </c>
      <c r="B280" s="3">
        <f>SUMIFS(PNV!G:G,PNV!I:I,"PAV",PNV!H:H,"Plano",PNV!B:B,'A Duplicar'!A280)</f>
        <v>2.5</v>
      </c>
      <c r="C280" s="3">
        <f>SUMIFS(PNV!G:G,PNV!I:I,"PAV",PNV!H:H,"Ondulado",PNV!B:B,'A Duplicar'!A280)</f>
        <v>0</v>
      </c>
      <c r="D280" s="3">
        <f>SUMIFS(PNV!G:G,PNV!I:I,"PAV",PNV!H:H,"Montanhoso",PNV!B:B,'A Duplicar'!A280)</f>
        <v>0</v>
      </c>
    </row>
    <row r="281" spans="1:4" x14ac:dyDescent="0.2">
      <c r="A281" s="2" t="s">
        <v>579</v>
      </c>
      <c r="B281" s="3">
        <f>SUMIFS(PNV!G:G,PNV!I:I,"PAV",PNV!H:H,"Plano",PNV!B:B,'A Duplicar'!A281)</f>
        <v>24.7</v>
      </c>
      <c r="C281" s="3">
        <f>SUMIFS(PNV!G:G,PNV!I:I,"PAV",PNV!H:H,"Ondulado",PNV!B:B,'A Duplicar'!A281)</f>
        <v>0</v>
      </c>
      <c r="D281" s="3">
        <f>SUMIFS(PNV!G:G,PNV!I:I,"PAV",PNV!H:H,"Montanhoso",PNV!B:B,'A Duplicar'!A281)</f>
        <v>0</v>
      </c>
    </row>
    <row r="282" spans="1:4" x14ac:dyDescent="0.2">
      <c r="A282" s="2" t="s">
        <v>581</v>
      </c>
      <c r="B282" s="3">
        <f>SUMIFS(PNV!G:G,PNV!I:I,"PAV",PNV!H:H,"Plano",PNV!B:B,'A Duplicar'!A282)</f>
        <v>0</v>
      </c>
      <c r="C282" s="3">
        <f>SUMIFS(PNV!G:G,PNV!I:I,"PAV",PNV!H:H,"Ondulado",PNV!B:B,'A Duplicar'!A282)</f>
        <v>0</v>
      </c>
      <c r="D282" s="3">
        <f>SUMIFS(PNV!G:G,PNV!I:I,"PAV",PNV!H:H,"Montanhoso",PNV!B:B,'A Duplicar'!A282)</f>
        <v>0</v>
      </c>
    </row>
    <row r="283" spans="1:4" x14ac:dyDescent="0.2">
      <c r="A283" s="2" t="s">
        <v>583</v>
      </c>
      <c r="B283" s="3">
        <f>SUMIFS(PNV!G:G,PNV!I:I,"PAV",PNV!H:H,"Plano",PNV!B:B,'A Duplicar'!A283)</f>
        <v>0</v>
      </c>
      <c r="C283" s="3">
        <f>SUMIFS(PNV!G:G,PNV!I:I,"PAV",PNV!H:H,"Ondulado",PNV!B:B,'A Duplicar'!A283)</f>
        <v>94.8</v>
      </c>
      <c r="D283" s="3">
        <f>SUMIFS(PNV!G:G,PNV!I:I,"PAV",PNV!H:H,"Montanhoso",PNV!B:B,'A Duplicar'!A283)</f>
        <v>0</v>
      </c>
    </row>
    <row r="284" spans="1:4" x14ac:dyDescent="0.2">
      <c r="A284" s="2" t="s">
        <v>585</v>
      </c>
      <c r="B284" s="3">
        <f>SUMIFS(PNV!G:G,PNV!I:I,"PAV",PNV!H:H,"Plano",PNV!B:B,'A Duplicar'!A284)</f>
        <v>0</v>
      </c>
      <c r="C284" s="3">
        <f>SUMIFS(PNV!G:G,PNV!I:I,"PAV",PNV!H:H,"Ondulado",PNV!B:B,'A Duplicar'!A284)</f>
        <v>11.800000000000011</v>
      </c>
      <c r="D284" s="3">
        <f>SUMIFS(PNV!G:G,PNV!I:I,"PAV",PNV!H:H,"Montanhoso",PNV!B:B,'A Duplicar'!A284)</f>
        <v>0</v>
      </c>
    </row>
    <row r="285" spans="1:4" x14ac:dyDescent="0.2">
      <c r="A285" s="2" t="s">
        <v>587</v>
      </c>
      <c r="B285" s="3">
        <f>SUMIFS(PNV!G:G,PNV!I:I,"PAV",PNV!H:H,"Plano",PNV!B:B,'A Duplicar'!A285)</f>
        <v>0</v>
      </c>
      <c r="C285" s="3">
        <f>SUMIFS(PNV!G:G,PNV!I:I,"PAV",PNV!H:H,"Ondulado",PNV!B:B,'A Duplicar'!A285)</f>
        <v>53.599999999999994</v>
      </c>
      <c r="D285" s="3">
        <f>SUMIFS(PNV!G:G,PNV!I:I,"PAV",PNV!H:H,"Montanhoso",PNV!B:B,'A Duplicar'!A285)</f>
        <v>0</v>
      </c>
    </row>
    <row r="286" spans="1:4" x14ac:dyDescent="0.2">
      <c r="A286" s="2" t="s">
        <v>589</v>
      </c>
      <c r="B286" s="3">
        <f>SUMIFS(PNV!G:G,PNV!I:I,"PAV",PNV!H:H,"Plano",PNV!B:B,'A Duplicar'!A286)</f>
        <v>0</v>
      </c>
      <c r="C286" s="3">
        <f>SUMIFS(PNV!G:G,PNV!I:I,"PAV",PNV!H:H,"Ondulado",PNV!B:B,'A Duplicar'!A286)</f>
        <v>33.699999999999989</v>
      </c>
      <c r="D286" s="3">
        <f>SUMIFS(PNV!G:G,PNV!I:I,"PAV",PNV!H:H,"Montanhoso",PNV!B:B,'A Duplicar'!A286)</f>
        <v>0</v>
      </c>
    </row>
    <row r="287" spans="1:4" x14ac:dyDescent="0.2">
      <c r="A287" s="2" t="s">
        <v>591</v>
      </c>
      <c r="B287" s="3">
        <f>SUMIFS(PNV!G:G,PNV!I:I,"PAV",PNV!H:H,"Plano",PNV!B:B,'A Duplicar'!A287)</f>
        <v>0</v>
      </c>
      <c r="C287" s="3">
        <f>SUMIFS(PNV!G:G,PNV!I:I,"PAV",PNV!H:H,"Ondulado",PNV!B:B,'A Duplicar'!A287)</f>
        <v>25.200000000000017</v>
      </c>
      <c r="D287" s="3">
        <f>SUMIFS(PNV!G:G,PNV!I:I,"PAV",PNV!H:H,"Montanhoso",PNV!B:B,'A Duplicar'!A287)</f>
        <v>0</v>
      </c>
    </row>
    <row r="288" spans="1:4" x14ac:dyDescent="0.2">
      <c r="A288" s="2" t="s">
        <v>593</v>
      </c>
      <c r="B288" s="3">
        <f>SUMIFS(PNV!G:G,PNV!I:I,"PAV",PNV!H:H,"Plano",PNV!B:B,'A Duplicar'!A288)</f>
        <v>0</v>
      </c>
      <c r="C288" s="3">
        <f>SUMIFS(PNV!G:G,PNV!I:I,"PAV",PNV!H:H,"Ondulado",PNV!B:B,'A Duplicar'!A288)</f>
        <v>14</v>
      </c>
      <c r="D288" s="3">
        <f>SUMIFS(PNV!G:G,PNV!I:I,"PAV",PNV!H:H,"Montanhoso",PNV!B:B,'A Duplicar'!A288)</f>
        <v>0</v>
      </c>
    </row>
    <row r="289" spans="1:4" x14ac:dyDescent="0.2">
      <c r="A289" s="2" t="s">
        <v>596</v>
      </c>
      <c r="B289" s="3">
        <f>SUMIFS(PNV!G:G,PNV!I:I,"PAV",PNV!H:H,"Plano",PNV!B:B,'A Duplicar'!A289)</f>
        <v>0</v>
      </c>
      <c r="C289" s="3">
        <f>SUMIFS(PNV!G:G,PNV!I:I,"PAV",PNV!H:H,"Ondulado",PNV!B:B,'A Duplicar'!A289)</f>
        <v>34</v>
      </c>
      <c r="D289" s="3">
        <f>SUMIFS(PNV!G:G,PNV!I:I,"PAV",PNV!H:H,"Montanhoso",PNV!B:B,'A Duplicar'!A289)</f>
        <v>0</v>
      </c>
    </row>
    <row r="290" spans="1:4" x14ac:dyDescent="0.2">
      <c r="A290" s="2" t="s">
        <v>598</v>
      </c>
      <c r="B290" s="3">
        <f>SUMIFS(PNV!G:G,PNV!I:I,"PAV",PNV!H:H,"Plano",PNV!B:B,'A Duplicar'!A290)</f>
        <v>0</v>
      </c>
      <c r="C290" s="3">
        <f>SUMIFS(PNV!G:G,PNV!I:I,"PAV",PNV!H:H,"Ondulado",PNV!B:B,'A Duplicar'!A290)</f>
        <v>29</v>
      </c>
      <c r="D290" s="3">
        <f>SUMIFS(PNV!G:G,PNV!I:I,"PAV",PNV!H:H,"Montanhoso",PNV!B:B,'A Duplicar'!A290)</f>
        <v>0</v>
      </c>
    </row>
    <row r="291" spans="1:4" x14ac:dyDescent="0.2">
      <c r="A291" s="2" t="s">
        <v>600</v>
      </c>
      <c r="B291" s="3">
        <f>SUMIFS(PNV!G:G,PNV!I:I,"PAV",PNV!H:H,"Plano",PNV!B:B,'A Duplicar'!A291)</f>
        <v>0</v>
      </c>
      <c r="C291" s="3">
        <f>SUMIFS(PNV!G:G,PNV!I:I,"PAV",PNV!H:H,"Ondulado",PNV!B:B,'A Duplicar'!A291)</f>
        <v>9</v>
      </c>
      <c r="D291" s="3">
        <f>SUMIFS(PNV!G:G,PNV!I:I,"PAV",PNV!H:H,"Montanhoso",PNV!B:B,'A Duplicar'!A291)</f>
        <v>0</v>
      </c>
    </row>
    <row r="292" spans="1:4" x14ac:dyDescent="0.2">
      <c r="A292" s="2" t="s">
        <v>602</v>
      </c>
      <c r="B292" s="3">
        <f>SUMIFS(PNV!G:G,PNV!I:I,"PAV",PNV!H:H,"Plano",PNV!B:B,'A Duplicar'!A292)</f>
        <v>0</v>
      </c>
      <c r="C292" s="3">
        <f>SUMIFS(PNV!G:G,PNV!I:I,"PAV",PNV!H:H,"Ondulado",PNV!B:B,'A Duplicar'!A292)</f>
        <v>16</v>
      </c>
      <c r="D292" s="3">
        <f>SUMIFS(PNV!G:G,PNV!I:I,"PAV",PNV!H:H,"Montanhoso",PNV!B:B,'A Duplicar'!A292)</f>
        <v>0</v>
      </c>
    </row>
    <row r="293" spans="1:4" x14ac:dyDescent="0.2">
      <c r="A293" s="2" t="s">
        <v>604</v>
      </c>
      <c r="B293" s="3">
        <f>SUMIFS(PNV!G:G,PNV!I:I,"PAV",PNV!H:H,"Plano",PNV!B:B,'A Duplicar'!A293)</f>
        <v>0</v>
      </c>
      <c r="C293" s="3">
        <f>SUMIFS(PNV!G:G,PNV!I:I,"PAV",PNV!H:H,"Ondulado",PNV!B:B,'A Duplicar'!A293)</f>
        <v>17.900000000000006</v>
      </c>
      <c r="D293" s="3">
        <f>SUMIFS(PNV!G:G,PNV!I:I,"PAV",PNV!H:H,"Montanhoso",PNV!B:B,'A Duplicar'!A293)</f>
        <v>0</v>
      </c>
    </row>
    <row r="294" spans="1:4" x14ac:dyDescent="0.2">
      <c r="A294" s="2" t="s">
        <v>606</v>
      </c>
      <c r="B294" s="3">
        <f>SUMIFS(PNV!G:G,PNV!I:I,"PAV",PNV!H:H,"Plano",PNV!B:B,'A Duplicar'!A294)</f>
        <v>0</v>
      </c>
      <c r="C294" s="3">
        <f>SUMIFS(PNV!G:G,PNV!I:I,"PAV",PNV!H:H,"Ondulado",PNV!B:B,'A Duplicar'!A294)</f>
        <v>0</v>
      </c>
      <c r="D294" s="3">
        <f>SUMIFS(PNV!G:G,PNV!I:I,"PAV",PNV!H:H,"Montanhoso",PNV!B:B,'A Duplicar'!A294)</f>
        <v>0</v>
      </c>
    </row>
    <row r="295" spans="1:4" x14ac:dyDescent="0.2">
      <c r="A295" s="2" t="s">
        <v>608</v>
      </c>
      <c r="B295" s="3">
        <f>SUMIFS(PNV!G:G,PNV!I:I,"PAV",PNV!H:H,"Plano",PNV!B:B,'A Duplicar'!A295)</f>
        <v>0</v>
      </c>
      <c r="C295" s="3">
        <f>SUMIFS(PNV!G:G,PNV!I:I,"PAV",PNV!H:H,"Ondulado",PNV!B:B,'A Duplicar'!A295)</f>
        <v>0</v>
      </c>
      <c r="D295" s="3">
        <f>SUMIFS(PNV!G:G,PNV!I:I,"PAV",PNV!H:H,"Montanhoso",PNV!B:B,'A Duplicar'!A295)</f>
        <v>0</v>
      </c>
    </row>
    <row r="296" spans="1:4" x14ac:dyDescent="0.2">
      <c r="A296" s="2" t="s">
        <v>610</v>
      </c>
      <c r="B296" s="3">
        <f>SUMIFS(PNV!G:G,PNV!I:I,"PAV",PNV!H:H,"Plano",PNV!B:B,'A Duplicar'!A296)</f>
        <v>0</v>
      </c>
      <c r="C296" s="3">
        <f>SUMIFS(PNV!G:G,PNV!I:I,"PAV",PNV!H:H,"Ondulado",PNV!B:B,'A Duplicar'!A296)</f>
        <v>0</v>
      </c>
      <c r="D296" s="3">
        <f>SUMIFS(PNV!G:G,PNV!I:I,"PAV",PNV!H:H,"Montanhoso",PNV!B:B,'A Duplicar'!A296)</f>
        <v>0</v>
      </c>
    </row>
    <row r="297" spans="1:4" x14ac:dyDescent="0.2">
      <c r="A297" s="2" t="s">
        <v>612</v>
      </c>
      <c r="B297" s="3">
        <f>SUMIFS(PNV!G:G,PNV!I:I,"PAV",PNV!H:H,"Plano",PNV!B:B,'A Duplicar'!A297)</f>
        <v>0</v>
      </c>
      <c r="C297" s="3">
        <f>SUMIFS(PNV!G:G,PNV!I:I,"PAV",PNV!H:H,"Ondulado",PNV!B:B,'A Duplicar'!A297)</f>
        <v>6.1000000000000227</v>
      </c>
      <c r="D297" s="3">
        <f>SUMIFS(PNV!G:G,PNV!I:I,"PAV",PNV!H:H,"Montanhoso",PNV!B:B,'A Duplicar'!A297)</f>
        <v>0</v>
      </c>
    </row>
    <row r="298" spans="1:4" x14ac:dyDescent="0.2">
      <c r="A298" s="2" t="s">
        <v>614</v>
      </c>
      <c r="B298" s="3">
        <f>SUMIFS(PNV!G:G,PNV!I:I,"PAV",PNV!H:H,"Plano",PNV!B:B,'A Duplicar'!A298)</f>
        <v>0</v>
      </c>
      <c r="C298" s="3">
        <f>SUMIFS(PNV!G:G,PNV!I:I,"PAV",PNV!H:H,"Ondulado",PNV!B:B,'A Duplicar'!A298)</f>
        <v>22.799999999999983</v>
      </c>
      <c r="D298" s="3">
        <f>SUMIFS(PNV!G:G,PNV!I:I,"PAV",PNV!H:H,"Montanhoso",PNV!B:B,'A Duplicar'!A298)</f>
        <v>0</v>
      </c>
    </row>
    <row r="299" spans="1:4" x14ac:dyDescent="0.2">
      <c r="A299" s="2" t="s">
        <v>616</v>
      </c>
      <c r="B299" s="3">
        <f>SUMIFS(PNV!G:G,PNV!I:I,"PAV",PNV!H:H,"Plano",PNV!B:B,'A Duplicar'!A299)</f>
        <v>0</v>
      </c>
      <c r="C299" s="3">
        <f>SUMIFS(PNV!G:G,PNV!I:I,"PAV",PNV!H:H,"Ondulado",PNV!B:B,'A Duplicar'!A299)</f>
        <v>1.9000000000000057</v>
      </c>
      <c r="D299" s="3">
        <f>SUMIFS(PNV!G:G,PNV!I:I,"PAV",PNV!H:H,"Montanhoso",PNV!B:B,'A Duplicar'!A299)</f>
        <v>0</v>
      </c>
    </row>
    <row r="300" spans="1:4" x14ac:dyDescent="0.2">
      <c r="A300" s="2" t="s">
        <v>618</v>
      </c>
      <c r="B300" s="3">
        <f>SUMIFS(PNV!G:G,PNV!I:I,"PAV",PNV!H:H,"Plano",PNV!B:B,'A Duplicar'!A300)</f>
        <v>0</v>
      </c>
      <c r="C300" s="3">
        <f>SUMIFS(PNV!G:G,PNV!I:I,"PAV",PNV!H:H,"Ondulado",PNV!B:B,'A Duplicar'!A300)</f>
        <v>1.9000000000000057</v>
      </c>
      <c r="D300" s="3">
        <f>SUMIFS(PNV!G:G,PNV!I:I,"PAV",PNV!H:H,"Montanhoso",PNV!B:B,'A Duplicar'!A300)</f>
        <v>0</v>
      </c>
    </row>
    <row r="301" spans="1:4" x14ac:dyDescent="0.2">
      <c r="A301" s="2" t="s">
        <v>620</v>
      </c>
      <c r="B301" s="3">
        <f>SUMIFS(PNV!G:G,PNV!I:I,"PAV",PNV!H:H,"Plano",PNV!B:B,'A Duplicar'!A301)</f>
        <v>0</v>
      </c>
      <c r="C301" s="3">
        <f>SUMIFS(PNV!G:G,PNV!I:I,"PAV",PNV!H:H,"Ondulado",PNV!B:B,'A Duplicar'!A301)</f>
        <v>15.599999999999994</v>
      </c>
      <c r="D301" s="3">
        <f>SUMIFS(PNV!G:G,PNV!I:I,"PAV",PNV!H:H,"Montanhoso",PNV!B:B,'A Duplicar'!A301)</f>
        <v>0</v>
      </c>
    </row>
    <row r="302" spans="1:4" x14ac:dyDescent="0.2">
      <c r="A302" s="2" t="s">
        <v>622</v>
      </c>
      <c r="B302" s="3">
        <f>SUMIFS(PNV!G:G,PNV!I:I,"PAV",PNV!H:H,"Plano",PNV!B:B,'A Duplicar'!A302)</f>
        <v>0</v>
      </c>
      <c r="C302" s="3">
        <f>SUMIFS(PNV!G:G,PNV!I:I,"PAV",PNV!H:H,"Ondulado",PNV!B:B,'A Duplicar'!A302)</f>
        <v>2.1999999999999886</v>
      </c>
      <c r="D302" s="3">
        <f>SUMIFS(PNV!G:G,PNV!I:I,"PAV",PNV!H:H,"Montanhoso",PNV!B:B,'A Duplicar'!A302)</f>
        <v>0</v>
      </c>
    </row>
    <row r="303" spans="1:4" x14ac:dyDescent="0.2">
      <c r="A303" s="2" t="s">
        <v>624</v>
      </c>
      <c r="B303" s="3">
        <f>SUMIFS(PNV!G:G,PNV!I:I,"PAV",PNV!H:H,"Plano",PNV!B:B,'A Duplicar'!A303)</f>
        <v>0</v>
      </c>
      <c r="C303" s="3">
        <f>SUMIFS(PNV!G:G,PNV!I:I,"PAV",PNV!H:H,"Ondulado",PNV!B:B,'A Duplicar'!A303)</f>
        <v>2.6000000000000227</v>
      </c>
      <c r="D303" s="3">
        <f>SUMIFS(PNV!G:G,PNV!I:I,"PAV",PNV!H:H,"Montanhoso",PNV!B:B,'A Duplicar'!A303)</f>
        <v>0</v>
      </c>
    </row>
    <row r="304" spans="1:4" x14ac:dyDescent="0.2">
      <c r="A304" s="2" t="s">
        <v>626</v>
      </c>
      <c r="B304" s="3">
        <f>SUMIFS(PNV!G:G,PNV!I:I,"PAV",PNV!H:H,"Plano",PNV!B:B,'A Duplicar'!A304)</f>
        <v>0</v>
      </c>
      <c r="C304" s="3">
        <f>SUMIFS(PNV!G:G,PNV!I:I,"PAV",PNV!H:H,"Ondulado",PNV!B:B,'A Duplicar'!A304)</f>
        <v>6.7999999999999829</v>
      </c>
      <c r="D304" s="3">
        <f>SUMIFS(PNV!G:G,PNV!I:I,"PAV",PNV!H:H,"Montanhoso",PNV!B:B,'A Duplicar'!A304)</f>
        <v>0</v>
      </c>
    </row>
    <row r="305" spans="1:4" x14ac:dyDescent="0.2">
      <c r="A305" s="2" t="s">
        <v>628</v>
      </c>
      <c r="B305" s="3">
        <f>SUMIFS(PNV!G:G,PNV!I:I,"PAV",PNV!H:H,"Plano",PNV!B:B,'A Duplicar'!A305)</f>
        <v>0</v>
      </c>
      <c r="C305" s="3">
        <f>SUMIFS(PNV!G:G,PNV!I:I,"PAV",PNV!H:H,"Ondulado",PNV!B:B,'A Duplicar'!A305)</f>
        <v>1.7000000000000171</v>
      </c>
      <c r="D305" s="3">
        <f>SUMIFS(PNV!G:G,PNV!I:I,"PAV",PNV!H:H,"Montanhoso",PNV!B:B,'A Duplicar'!A305)</f>
        <v>0</v>
      </c>
    </row>
    <row r="306" spans="1:4" x14ac:dyDescent="0.2">
      <c r="A306" s="2" t="s">
        <v>630</v>
      </c>
      <c r="B306" s="3">
        <f>SUMIFS(PNV!G:G,PNV!I:I,"PAV",PNV!H:H,"Plano",PNV!B:B,'A Duplicar'!A306)</f>
        <v>0</v>
      </c>
      <c r="C306" s="3">
        <f>SUMIFS(PNV!G:G,PNV!I:I,"PAV",PNV!H:H,"Ondulado",PNV!B:B,'A Duplicar'!A306)</f>
        <v>2.2999999999999829</v>
      </c>
      <c r="D306" s="3">
        <f>SUMIFS(PNV!G:G,PNV!I:I,"PAV",PNV!H:H,"Montanhoso",PNV!B:B,'A Duplicar'!A306)</f>
        <v>0</v>
      </c>
    </row>
    <row r="307" spans="1:4" x14ac:dyDescent="0.2">
      <c r="A307" s="2" t="s">
        <v>632</v>
      </c>
      <c r="B307" s="3">
        <f>SUMIFS(PNV!G:G,PNV!I:I,"PAV",PNV!H:H,"Plano",PNV!B:B,'A Duplicar'!A307)</f>
        <v>0</v>
      </c>
      <c r="C307" s="3">
        <f>SUMIFS(PNV!G:G,PNV!I:I,"PAV",PNV!H:H,"Ondulado",PNV!B:B,'A Duplicar'!A307)</f>
        <v>23.400000000000006</v>
      </c>
      <c r="D307" s="3">
        <f>SUMIFS(PNV!G:G,PNV!I:I,"PAV",PNV!H:H,"Montanhoso",PNV!B:B,'A Duplicar'!A307)</f>
        <v>0</v>
      </c>
    </row>
    <row r="308" spans="1:4" x14ac:dyDescent="0.2">
      <c r="A308" s="2" t="s">
        <v>634</v>
      </c>
      <c r="B308" s="3">
        <f>SUMIFS(PNV!G:G,PNV!I:I,"PAV",PNV!H:H,"Plano",PNV!B:B,'A Duplicar'!A308)</f>
        <v>0</v>
      </c>
      <c r="C308" s="3">
        <f>SUMIFS(PNV!G:G,PNV!I:I,"PAV",PNV!H:H,"Ondulado",PNV!B:B,'A Duplicar'!A308)</f>
        <v>14.199999999999989</v>
      </c>
      <c r="D308" s="3">
        <f>SUMIFS(PNV!G:G,PNV!I:I,"PAV",PNV!H:H,"Montanhoso",PNV!B:B,'A Duplicar'!A308)</f>
        <v>0</v>
      </c>
    </row>
    <row r="309" spans="1:4" x14ac:dyDescent="0.2">
      <c r="A309" s="2" t="s">
        <v>636</v>
      </c>
      <c r="B309" s="3">
        <f>SUMIFS(PNV!G:G,PNV!I:I,"PAV",PNV!H:H,"Plano",PNV!B:B,'A Duplicar'!A309)</f>
        <v>0</v>
      </c>
      <c r="C309" s="3">
        <f>SUMIFS(PNV!G:G,PNV!I:I,"PAV",PNV!H:H,"Ondulado",PNV!B:B,'A Duplicar'!A309)</f>
        <v>11.200000000000017</v>
      </c>
      <c r="D309" s="3">
        <f>SUMIFS(PNV!G:G,PNV!I:I,"PAV",PNV!H:H,"Montanhoso",PNV!B:B,'A Duplicar'!A309)</f>
        <v>0</v>
      </c>
    </row>
    <row r="310" spans="1:4" x14ac:dyDescent="0.2">
      <c r="A310" s="2" t="s">
        <v>638</v>
      </c>
      <c r="B310" s="3">
        <f>SUMIFS(PNV!G:G,PNV!I:I,"PAV",PNV!H:H,"Plano",PNV!B:B,'A Duplicar'!A310)</f>
        <v>0</v>
      </c>
      <c r="C310" s="3">
        <f>SUMIFS(PNV!G:G,PNV!I:I,"PAV",PNV!H:H,"Ondulado",PNV!B:B,'A Duplicar'!A310)</f>
        <v>5.2999999999999829</v>
      </c>
      <c r="D310" s="3">
        <f>SUMIFS(PNV!G:G,PNV!I:I,"PAV",PNV!H:H,"Montanhoso",PNV!B:B,'A Duplicar'!A310)</f>
        <v>0</v>
      </c>
    </row>
    <row r="311" spans="1:4" x14ac:dyDescent="0.2">
      <c r="A311" s="2" t="s">
        <v>640</v>
      </c>
      <c r="B311" s="3">
        <f>SUMIFS(PNV!G:G,PNV!I:I,"PAV",PNV!H:H,"Plano",PNV!B:B,'A Duplicar'!A311)</f>
        <v>0</v>
      </c>
      <c r="C311" s="3">
        <f>SUMIFS(PNV!G:G,PNV!I:I,"PAV",PNV!H:H,"Ondulado",PNV!B:B,'A Duplicar'!A311)</f>
        <v>12.5</v>
      </c>
      <c r="D311" s="3">
        <f>SUMIFS(PNV!G:G,PNV!I:I,"PAV",PNV!H:H,"Montanhoso",PNV!B:B,'A Duplicar'!A311)</f>
        <v>0</v>
      </c>
    </row>
    <row r="312" spans="1:4" x14ac:dyDescent="0.2">
      <c r="A312" s="2" t="s">
        <v>642</v>
      </c>
      <c r="B312" s="3">
        <f>SUMIFS(PNV!G:G,PNV!I:I,"PAV",PNV!H:H,"Plano",PNV!B:B,'A Duplicar'!A312)</f>
        <v>0</v>
      </c>
      <c r="C312" s="3">
        <f>SUMIFS(PNV!G:G,PNV!I:I,"PAV",PNV!H:H,"Ondulado",PNV!B:B,'A Duplicar'!A312)</f>
        <v>2.6999999999999886</v>
      </c>
      <c r="D312" s="3">
        <f>SUMIFS(PNV!G:G,PNV!I:I,"PAV",PNV!H:H,"Montanhoso",PNV!B:B,'A Duplicar'!A312)</f>
        <v>0</v>
      </c>
    </row>
    <row r="313" spans="1:4" x14ac:dyDescent="0.2">
      <c r="A313" s="2" t="s">
        <v>644</v>
      </c>
      <c r="B313" s="3">
        <f>SUMIFS(PNV!G:G,PNV!I:I,"PAV",PNV!H:H,"Plano",PNV!B:B,'A Duplicar'!A313)</f>
        <v>0</v>
      </c>
      <c r="C313" s="3">
        <f>SUMIFS(PNV!G:G,PNV!I:I,"PAV",PNV!H:H,"Ondulado",PNV!B:B,'A Duplicar'!A313)</f>
        <v>0</v>
      </c>
      <c r="D313" s="3">
        <f>SUMIFS(PNV!G:G,PNV!I:I,"PAV",PNV!H:H,"Montanhoso",PNV!B:B,'A Duplicar'!A313)</f>
        <v>0</v>
      </c>
    </row>
    <row r="314" spans="1:4" x14ac:dyDescent="0.2">
      <c r="A314" s="2" t="s">
        <v>646</v>
      </c>
      <c r="B314" s="3">
        <f>SUMIFS(PNV!G:G,PNV!I:I,"PAV",PNV!H:H,"Plano",PNV!B:B,'A Duplicar'!A314)</f>
        <v>0</v>
      </c>
      <c r="C314" s="3">
        <f>SUMIFS(PNV!G:G,PNV!I:I,"PAV",PNV!H:H,"Ondulado",PNV!B:B,'A Duplicar'!A314)</f>
        <v>0</v>
      </c>
      <c r="D314" s="3">
        <f>SUMIFS(PNV!G:G,PNV!I:I,"PAV",PNV!H:H,"Montanhoso",PNV!B:B,'A Duplicar'!A314)</f>
        <v>0</v>
      </c>
    </row>
    <row r="315" spans="1:4" x14ac:dyDescent="0.2">
      <c r="A315" s="2" t="s">
        <v>648</v>
      </c>
      <c r="B315" s="3">
        <f>SUMIFS(PNV!G:G,PNV!I:I,"PAV",PNV!H:H,"Plano",PNV!B:B,'A Duplicar'!A315)</f>
        <v>0</v>
      </c>
      <c r="C315" s="3">
        <f>SUMIFS(PNV!G:G,PNV!I:I,"PAV",PNV!H:H,"Ondulado",PNV!B:B,'A Duplicar'!A315)</f>
        <v>0</v>
      </c>
      <c r="D315" s="3">
        <f>SUMIFS(PNV!G:G,PNV!I:I,"PAV",PNV!H:H,"Montanhoso",PNV!B:B,'A Duplicar'!A315)</f>
        <v>0</v>
      </c>
    </row>
    <row r="316" spans="1:4" x14ac:dyDescent="0.2">
      <c r="A316" s="2" t="s">
        <v>650</v>
      </c>
      <c r="B316" s="3">
        <f>SUMIFS(PNV!G:G,PNV!I:I,"PAV",PNV!H:H,"Plano",PNV!B:B,'A Duplicar'!A316)</f>
        <v>0</v>
      </c>
      <c r="C316" s="3">
        <f>SUMIFS(PNV!G:G,PNV!I:I,"PAV",PNV!H:H,"Ondulado",PNV!B:B,'A Duplicar'!A316)</f>
        <v>36.5</v>
      </c>
      <c r="D316" s="3">
        <f>SUMIFS(PNV!G:G,PNV!I:I,"PAV",PNV!H:H,"Montanhoso",PNV!B:B,'A Duplicar'!A316)</f>
        <v>0</v>
      </c>
    </row>
    <row r="317" spans="1:4" x14ac:dyDescent="0.2">
      <c r="A317" s="2" t="s">
        <v>652</v>
      </c>
      <c r="B317" s="3">
        <f>SUMIFS(PNV!G:G,PNV!I:I,"PAV",PNV!H:H,"Plano",PNV!B:B,'A Duplicar'!A317)</f>
        <v>0</v>
      </c>
      <c r="C317" s="3">
        <f>SUMIFS(PNV!G:G,PNV!I:I,"PAV",PNV!H:H,"Ondulado",PNV!B:B,'A Duplicar'!A317)</f>
        <v>0</v>
      </c>
      <c r="D317" s="3">
        <f>SUMIFS(PNV!G:G,PNV!I:I,"PAV",PNV!H:H,"Montanhoso",PNV!B:B,'A Duplicar'!A317)</f>
        <v>0</v>
      </c>
    </row>
    <row r="318" spans="1:4" x14ac:dyDescent="0.2">
      <c r="A318" s="2" t="s">
        <v>654</v>
      </c>
      <c r="B318" s="3">
        <f>SUMIFS(PNV!G:G,PNV!I:I,"PAV",PNV!H:H,"Plano",PNV!B:B,'A Duplicar'!A318)</f>
        <v>0</v>
      </c>
      <c r="C318" s="3">
        <f>SUMIFS(PNV!G:G,PNV!I:I,"PAV",PNV!H:H,"Ondulado",PNV!B:B,'A Duplicar'!A318)</f>
        <v>0</v>
      </c>
      <c r="D318" s="3">
        <f>SUMIFS(PNV!G:G,PNV!I:I,"PAV",PNV!H:H,"Montanhoso",PNV!B:B,'A Duplicar'!A318)</f>
        <v>0</v>
      </c>
    </row>
    <row r="319" spans="1:4" x14ac:dyDescent="0.2">
      <c r="A319" s="2" t="s">
        <v>721</v>
      </c>
      <c r="B319" s="3">
        <f>SUMIFS(PNV!G:G,PNV!I:I,"PAV",PNV!H:H,"Plano",PNV!B:B,'A Duplicar'!A319)</f>
        <v>0</v>
      </c>
      <c r="C319" s="3">
        <f>SUMIFS(PNV!G:G,PNV!I:I,"PAV",PNV!H:H,"Ondulado",PNV!B:B,'A Duplicar'!A319)</f>
        <v>7.62</v>
      </c>
      <c r="D319" s="3">
        <f>SUMIFS(PNV!G:G,PNV!I:I,"PAV",PNV!H:H,"Montanhoso",PNV!B:B,'A Duplicar'!A319)</f>
        <v>0</v>
      </c>
    </row>
    <row r="320" spans="1:4" x14ac:dyDescent="0.2">
      <c r="A320" s="2" t="s">
        <v>724</v>
      </c>
      <c r="B320" s="3">
        <f>SUMIFS(PNV!G:G,PNV!I:I,"PAV",PNV!H:H,"Plano",PNV!B:B,'A Duplicar'!A320)</f>
        <v>0</v>
      </c>
      <c r="C320" s="3">
        <f>SUMIFS(PNV!G:G,PNV!I:I,"PAV",PNV!H:H,"Ondulado",PNV!B:B,'A Duplicar'!A320)</f>
        <v>10.379999999999999</v>
      </c>
      <c r="D320" s="3">
        <f>SUMIFS(PNV!G:G,PNV!I:I,"PAV",PNV!H:H,"Montanhoso",PNV!B:B,'A Duplicar'!A320)</f>
        <v>0</v>
      </c>
    </row>
    <row r="321" spans="1:4" x14ac:dyDescent="0.2">
      <c r="A321" s="2" t="s">
        <v>726</v>
      </c>
      <c r="B321" s="3">
        <f>SUMIFS(PNV!G:G,PNV!I:I,"PAV",PNV!H:H,"Plano",PNV!B:B,'A Duplicar'!A321)</f>
        <v>0</v>
      </c>
      <c r="C321" s="3">
        <f>SUMIFS(PNV!G:G,PNV!I:I,"PAV",PNV!H:H,"Ondulado",PNV!B:B,'A Duplicar'!A321)</f>
        <v>2.99</v>
      </c>
      <c r="D321" s="3">
        <f>SUMIFS(PNV!G:G,PNV!I:I,"PAV",PNV!H:H,"Montanhoso",PNV!B:B,'A Duplicar'!A321)</f>
        <v>0</v>
      </c>
    </row>
    <row r="322" spans="1:4" x14ac:dyDescent="0.2">
      <c r="A322" s="2" t="s">
        <v>728</v>
      </c>
      <c r="B322" s="3">
        <f>SUMIFS(PNV!G:G,PNV!I:I,"PAV",PNV!H:H,"Plano",PNV!B:B,'A Duplicar'!A322)</f>
        <v>0</v>
      </c>
      <c r="C322" s="3">
        <f>SUMIFS(PNV!G:G,PNV!I:I,"PAV",PNV!H:H,"Ondulado",PNV!B:B,'A Duplicar'!A322)</f>
        <v>4.58</v>
      </c>
      <c r="D322" s="3">
        <f>SUMIFS(PNV!G:G,PNV!I:I,"PAV",PNV!H:H,"Montanhoso",PNV!B:B,'A Duplicar'!A322)</f>
        <v>0</v>
      </c>
    </row>
    <row r="323" spans="1:4" x14ac:dyDescent="0.2">
      <c r="A323" s="2" t="s">
        <v>730</v>
      </c>
      <c r="B323" s="3">
        <f>SUMIFS(PNV!G:G,PNV!I:I,"PAV",PNV!H:H,"Plano",PNV!B:B,'A Duplicar'!A323)</f>
        <v>0</v>
      </c>
      <c r="C323" s="3">
        <f>SUMIFS(PNV!G:G,PNV!I:I,"PAV",PNV!H:H,"Ondulado",PNV!B:B,'A Duplicar'!A323)</f>
        <v>2.5</v>
      </c>
      <c r="D323" s="3">
        <f>SUMIFS(PNV!G:G,PNV!I:I,"PAV",PNV!H:H,"Montanhoso",PNV!B:B,'A Duplicar'!A323)</f>
        <v>0</v>
      </c>
    </row>
    <row r="324" spans="1:4" x14ac:dyDescent="0.2">
      <c r="A324" s="2" t="s">
        <v>656</v>
      </c>
      <c r="B324" s="3">
        <f>SUMIFS(PNV!G:G,PNV!I:I,"PAV",PNV!H:H,"Plano",PNV!B:B,'A Duplicar'!A324)</f>
        <v>0</v>
      </c>
      <c r="C324" s="3">
        <f>SUMIFS(PNV!G:G,PNV!I:I,"PAV",PNV!H:H,"Ondulado",PNV!B:B,'A Duplicar'!A324)</f>
        <v>48</v>
      </c>
      <c r="D324" s="3">
        <f>SUMIFS(PNV!G:G,PNV!I:I,"PAV",PNV!H:H,"Montanhoso",PNV!B:B,'A Duplicar'!A324)</f>
        <v>0</v>
      </c>
    </row>
    <row r="325" spans="1:4" x14ac:dyDescent="0.2">
      <c r="A325" s="2" t="s">
        <v>659</v>
      </c>
      <c r="B325" s="3">
        <f>SUMIFS(PNV!G:G,PNV!I:I,"PAV",PNV!H:H,"Plano",PNV!B:B,'A Duplicar'!A325)</f>
        <v>0</v>
      </c>
      <c r="C325" s="3">
        <f>SUMIFS(PNV!G:G,PNV!I:I,"PAV",PNV!H:H,"Ondulado",PNV!B:B,'A Duplicar'!A325)</f>
        <v>10</v>
      </c>
      <c r="D325" s="3">
        <f>SUMIFS(PNV!G:G,PNV!I:I,"PAV",PNV!H:H,"Montanhoso",PNV!B:B,'A Duplicar'!A325)</f>
        <v>0</v>
      </c>
    </row>
    <row r="326" spans="1:4" x14ac:dyDescent="0.2">
      <c r="A326" s="2" t="s">
        <v>661</v>
      </c>
      <c r="B326" s="3">
        <f>SUMIFS(PNV!G:G,PNV!I:I,"PAV",PNV!H:H,"Plano",PNV!B:B,'A Duplicar'!A326)</f>
        <v>0</v>
      </c>
      <c r="C326" s="3">
        <f>SUMIFS(PNV!G:G,PNV!I:I,"PAV",PNV!H:H,"Ondulado",PNV!B:B,'A Duplicar'!A326)</f>
        <v>3.1999999999999886</v>
      </c>
      <c r="D326" s="3">
        <f>SUMIFS(PNV!G:G,PNV!I:I,"PAV",PNV!H:H,"Montanhoso",PNV!B:B,'A Duplicar'!A326)</f>
        <v>0</v>
      </c>
    </row>
    <row r="327" spans="1:4" x14ac:dyDescent="0.2">
      <c r="A327" s="2" t="s">
        <v>663</v>
      </c>
      <c r="B327" s="3">
        <f>SUMIFS(PNV!G:G,PNV!I:I,"PAV",PNV!H:H,"Plano",PNV!B:B,'A Duplicar'!A327)</f>
        <v>0</v>
      </c>
      <c r="C327" s="3">
        <f>SUMIFS(PNV!G:G,PNV!I:I,"PAV",PNV!H:H,"Ondulado",PNV!B:B,'A Duplicar'!A327)</f>
        <v>7</v>
      </c>
      <c r="D327" s="3">
        <f>SUMIFS(PNV!G:G,PNV!I:I,"PAV",PNV!H:H,"Montanhoso",PNV!B:B,'A Duplicar'!A327)</f>
        <v>0</v>
      </c>
    </row>
    <row r="328" spans="1:4" x14ac:dyDescent="0.2">
      <c r="A328" s="2" t="s">
        <v>665</v>
      </c>
      <c r="B328" s="3">
        <f>SUMIFS(PNV!G:G,PNV!I:I,"PAV",PNV!H:H,"Plano",PNV!B:B,'A Duplicar'!A328)</f>
        <v>0</v>
      </c>
      <c r="C328" s="3">
        <f>SUMIFS(PNV!G:G,PNV!I:I,"PAV",PNV!H:H,"Ondulado",PNV!B:B,'A Duplicar'!A328)</f>
        <v>38.800000000000011</v>
      </c>
      <c r="D328" s="3">
        <f>SUMIFS(PNV!G:G,PNV!I:I,"PAV",PNV!H:H,"Montanhoso",PNV!B:B,'A Duplicar'!A328)</f>
        <v>0</v>
      </c>
    </row>
    <row r="329" spans="1:4" x14ac:dyDescent="0.2">
      <c r="A329" s="2" t="s">
        <v>667</v>
      </c>
      <c r="B329" s="3">
        <f>SUMIFS(PNV!G:G,PNV!I:I,"PAV",PNV!H:H,"Plano",PNV!B:B,'A Duplicar'!A329)</f>
        <v>0</v>
      </c>
      <c r="C329" s="3">
        <f>SUMIFS(PNV!G:G,PNV!I:I,"PAV",PNV!H:H,"Ondulado",PNV!B:B,'A Duplicar'!A329)</f>
        <v>4.3999999999999773</v>
      </c>
      <c r="D329" s="3">
        <f>SUMIFS(PNV!G:G,PNV!I:I,"PAV",PNV!H:H,"Montanhoso",PNV!B:B,'A Duplicar'!A329)</f>
        <v>0</v>
      </c>
    </row>
    <row r="330" spans="1:4" x14ac:dyDescent="0.2">
      <c r="A330" s="2" t="s">
        <v>669</v>
      </c>
      <c r="B330" s="3">
        <f>SUMIFS(PNV!G:G,PNV!I:I,"PAV",PNV!H:H,"Plano",PNV!B:B,'A Duplicar'!A330)</f>
        <v>0</v>
      </c>
      <c r="C330" s="3">
        <f>SUMIFS(PNV!G:G,PNV!I:I,"PAV",PNV!H:H,"Ondulado",PNV!B:B,'A Duplicar'!A330)</f>
        <v>0</v>
      </c>
      <c r="D330" s="3">
        <f>SUMIFS(PNV!G:G,PNV!I:I,"PAV",PNV!H:H,"Montanhoso",PNV!B:B,'A Duplicar'!A330)</f>
        <v>0</v>
      </c>
    </row>
    <row r="331" spans="1:4" x14ac:dyDescent="0.2">
      <c r="A331" s="2" t="s">
        <v>672</v>
      </c>
      <c r="B331" s="3">
        <f>SUMIFS(PNV!G:G,PNV!I:I,"PAV",PNV!H:H,"Plano",PNV!B:B,'A Duplicar'!A331)</f>
        <v>0</v>
      </c>
      <c r="C331" s="3">
        <f>SUMIFS(PNV!G:G,PNV!I:I,"PAV",PNV!H:H,"Ondulado",PNV!B:B,'A Duplicar'!A331)</f>
        <v>0</v>
      </c>
      <c r="D331" s="3">
        <f>SUMIFS(PNV!G:G,PNV!I:I,"PAV",PNV!H:H,"Montanhoso",PNV!B:B,'A Duplicar'!A331)</f>
        <v>0</v>
      </c>
    </row>
    <row r="332" spans="1:4" x14ac:dyDescent="0.2">
      <c r="A332" s="2" t="s">
        <v>674</v>
      </c>
      <c r="B332" s="3">
        <f>SUMIFS(PNV!G:G,PNV!I:I,"PAV",PNV!H:H,"Plano",PNV!B:B,'A Duplicar'!A332)</f>
        <v>0</v>
      </c>
      <c r="C332" s="3">
        <f>SUMIFS(PNV!G:G,PNV!I:I,"PAV",PNV!H:H,"Ondulado",PNV!B:B,'A Duplicar'!A332)</f>
        <v>0</v>
      </c>
      <c r="D332" s="3">
        <f>SUMIFS(PNV!G:G,PNV!I:I,"PAV",PNV!H:H,"Montanhoso",PNV!B:B,'A Duplicar'!A332)</f>
        <v>0</v>
      </c>
    </row>
    <row r="333" spans="1:4" x14ac:dyDescent="0.2">
      <c r="A333" s="2" t="s">
        <v>676</v>
      </c>
      <c r="B333" s="3">
        <f>SUMIFS(PNV!G:G,PNV!I:I,"PAV",PNV!H:H,"Plano",PNV!B:B,'A Duplicar'!A333)</f>
        <v>0</v>
      </c>
      <c r="C333" s="3">
        <f>SUMIFS(PNV!G:G,PNV!I:I,"PAV",PNV!H:H,"Ondulado",PNV!B:B,'A Duplicar'!A333)</f>
        <v>85.799999999999955</v>
      </c>
      <c r="D333" s="3">
        <f>SUMIFS(PNV!G:G,PNV!I:I,"PAV",PNV!H:H,"Montanhoso",PNV!B:B,'A Duplicar'!A333)</f>
        <v>0</v>
      </c>
    </row>
    <row r="334" spans="1:4" x14ac:dyDescent="0.2">
      <c r="A334" s="2" t="s">
        <v>678</v>
      </c>
      <c r="B334" s="3">
        <f>SUMIFS(PNV!G:G,PNV!I:I,"PAV",PNV!H:H,"Plano",PNV!B:B,'A Duplicar'!A334)</f>
        <v>0</v>
      </c>
      <c r="C334" s="3">
        <f>SUMIFS(PNV!G:G,PNV!I:I,"PAV",PNV!H:H,"Ondulado",PNV!B:B,'A Duplicar'!A334)</f>
        <v>0</v>
      </c>
      <c r="D334" s="3">
        <f>SUMIFS(PNV!G:G,PNV!I:I,"PAV",PNV!H:H,"Montanhoso",PNV!B:B,'A Duplicar'!A334)</f>
        <v>0</v>
      </c>
    </row>
    <row r="335" spans="1:4" x14ac:dyDescent="0.2">
      <c r="A335" s="2" t="s">
        <v>680</v>
      </c>
      <c r="B335" s="3">
        <f>SUMIFS(PNV!G:G,PNV!I:I,"PAV",PNV!H:H,"Plano",PNV!B:B,'A Duplicar'!A335)</f>
        <v>0</v>
      </c>
      <c r="C335" s="3">
        <f>SUMIFS(PNV!G:G,PNV!I:I,"PAV",PNV!H:H,"Ondulado",PNV!B:B,'A Duplicar'!A335)</f>
        <v>41.5</v>
      </c>
      <c r="D335" s="3">
        <f>SUMIFS(PNV!G:G,PNV!I:I,"PAV",PNV!H:H,"Montanhoso",PNV!B:B,'A Duplicar'!A335)</f>
        <v>0</v>
      </c>
    </row>
    <row r="336" spans="1:4" x14ac:dyDescent="0.2">
      <c r="A336" s="2" t="s">
        <v>683</v>
      </c>
      <c r="B336" s="3">
        <f>SUMIFS(PNV!G:G,PNV!I:I,"PAV",PNV!H:H,"Plano",PNV!B:B,'A Duplicar'!A336)</f>
        <v>0</v>
      </c>
      <c r="C336" s="3">
        <f>SUMIFS(PNV!G:G,PNV!I:I,"PAV",PNV!H:H,"Ondulado",PNV!B:B,'A Duplicar'!A336)</f>
        <v>13.199999999999932</v>
      </c>
      <c r="D336" s="3">
        <f>SUMIFS(PNV!G:G,PNV!I:I,"PAV",PNV!H:H,"Montanhoso",PNV!B:B,'A Duplicar'!A336)</f>
        <v>0</v>
      </c>
    </row>
    <row r="337" spans="1:4" x14ac:dyDescent="0.2">
      <c r="A337" s="2" t="s">
        <v>685</v>
      </c>
      <c r="B337" s="3">
        <f>SUMIFS(PNV!G:G,PNV!I:I,"PAV",PNV!H:H,"Plano",PNV!B:B,'A Duplicar'!A337)</f>
        <v>0</v>
      </c>
      <c r="C337" s="3">
        <f>SUMIFS(PNV!G:G,PNV!I:I,"PAV",PNV!H:H,"Ondulado",PNV!B:B,'A Duplicar'!A337)</f>
        <v>34</v>
      </c>
      <c r="D337" s="3">
        <f>SUMIFS(PNV!G:G,PNV!I:I,"PAV",PNV!H:H,"Montanhoso",PNV!B:B,'A Duplicar'!A337)</f>
        <v>0</v>
      </c>
    </row>
    <row r="338" spans="1:4" x14ac:dyDescent="0.2">
      <c r="A338" s="2" t="s">
        <v>687</v>
      </c>
      <c r="B338" s="3">
        <f>SUMIFS(PNV!G:G,PNV!I:I,"PAV",PNV!H:H,"Plano",PNV!B:B,'A Duplicar'!A338)</f>
        <v>0</v>
      </c>
      <c r="C338" s="3">
        <f>SUMIFS(PNV!G:G,PNV!I:I,"PAV",PNV!H:H,"Ondulado",PNV!B:B,'A Duplicar'!A338)</f>
        <v>56.600000000000023</v>
      </c>
      <c r="D338" s="3">
        <f>SUMIFS(PNV!G:G,PNV!I:I,"PAV",PNV!H:H,"Montanhoso",PNV!B:B,'A Duplicar'!A338)</f>
        <v>0</v>
      </c>
    </row>
    <row r="339" spans="1:4" x14ac:dyDescent="0.2">
      <c r="A339" s="2" t="s">
        <v>689</v>
      </c>
      <c r="B339" s="3">
        <f>SUMIFS(PNV!G:G,PNV!I:I,"PAV",PNV!H:H,"Plano",PNV!B:B,'A Duplicar'!A339)</f>
        <v>0</v>
      </c>
      <c r="C339" s="3">
        <f>SUMIFS(PNV!G:G,PNV!I:I,"PAV",PNV!H:H,"Ondulado",PNV!B:B,'A Duplicar'!A339)</f>
        <v>0</v>
      </c>
      <c r="D339" s="3">
        <f>SUMIFS(PNV!G:G,PNV!I:I,"PAV",PNV!H:H,"Montanhoso",PNV!B:B,'A Duplicar'!A339)</f>
        <v>0</v>
      </c>
    </row>
    <row r="340" spans="1:4" x14ac:dyDescent="0.2">
      <c r="A340" s="2" t="s">
        <v>691</v>
      </c>
      <c r="B340" s="3">
        <f>SUMIFS(PNV!G:G,PNV!I:I,"PAV",PNV!H:H,"Plano",PNV!B:B,'A Duplicar'!A340)</f>
        <v>0</v>
      </c>
      <c r="C340" s="3">
        <f>SUMIFS(PNV!G:G,PNV!I:I,"PAV",PNV!H:H,"Ondulado",PNV!B:B,'A Duplicar'!A340)</f>
        <v>0</v>
      </c>
      <c r="D340" s="3">
        <f>SUMIFS(PNV!G:G,PNV!I:I,"PAV",PNV!H:H,"Montanhoso",PNV!B:B,'A Duplicar'!A340)</f>
        <v>0</v>
      </c>
    </row>
    <row r="341" spans="1:4" x14ac:dyDescent="0.2">
      <c r="A341" s="2" t="s">
        <v>694</v>
      </c>
      <c r="B341" s="3">
        <f>SUMIFS(PNV!G:G,PNV!I:I,"PAV",PNV!H:H,"Plano",PNV!B:B,'A Duplicar'!A341)</f>
        <v>0</v>
      </c>
      <c r="C341" s="3">
        <f>SUMIFS(PNV!G:G,PNV!I:I,"PAV",PNV!H:H,"Ondulado",PNV!B:B,'A Duplicar'!A341)</f>
        <v>27.299999999999955</v>
      </c>
      <c r="D341" s="3">
        <f>SUMIFS(PNV!G:G,PNV!I:I,"PAV",PNV!H:H,"Montanhoso",PNV!B:B,'A Duplicar'!A341)</f>
        <v>0</v>
      </c>
    </row>
    <row r="342" spans="1:4" x14ac:dyDescent="0.2">
      <c r="A342" s="2" t="s">
        <v>697</v>
      </c>
      <c r="B342" s="3">
        <f>SUMIFS(PNV!G:G,PNV!I:I,"PAV",PNV!H:H,"Plano",PNV!B:B,'A Duplicar'!A342)</f>
        <v>0</v>
      </c>
      <c r="C342" s="3">
        <f>SUMIFS(PNV!G:G,PNV!I:I,"PAV",PNV!H:H,"Ondulado",PNV!B:B,'A Duplicar'!A342)</f>
        <v>34.300000000000068</v>
      </c>
      <c r="D342" s="3">
        <f>SUMIFS(PNV!G:G,PNV!I:I,"PAV",PNV!H:H,"Montanhoso",PNV!B:B,'A Duplicar'!A342)</f>
        <v>0</v>
      </c>
    </row>
    <row r="343" spans="1:4" x14ac:dyDescent="0.2">
      <c r="A343" s="2" t="s">
        <v>713</v>
      </c>
      <c r="B343" s="3">
        <f>SUMIFS(PNV!G:G,PNV!I:I,"PAV",PNV!H:H,"Plano",PNV!B:B,'A Duplicar'!A343)</f>
        <v>0</v>
      </c>
      <c r="C343" s="3">
        <f>SUMIFS(PNV!G:G,PNV!I:I,"PAV",PNV!H:H,"Ondulado",PNV!B:B,'A Duplicar'!A343)</f>
        <v>0</v>
      </c>
      <c r="D343" s="3">
        <f>SUMIFS(PNV!G:G,PNV!I:I,"PAV",PNV!H:H,"Montanhoso",PNV!B:B,'A Duplicar'!A343)</f>
        <v>0</v>
      </c>
    </row>
    <row r="344" spans="1:4" x14ac:dyDescent="0.2">
      <c r="A344" s="2" t="s">
        <v>715</v>
      </c>
      <c r="B344" s="3">
        <f>SUMIFS(PNV!G:G,PNV!I:I,"PAV",PNV!H:H,"Plano",PNV!B:B,'A Duplicar'!A344)</f>
        <v>0</v>
      </c>
      <c r="C344" s="3">
        <f>SUMIFS(PNV!G:G,PNV!I:I,"PAV",PNV!H:H,"Ondulado",PNV!B:B,'A Duplicar'!A344)</f>
        <v>0</v>
      </c>
      <c r="D344" s="3">
        <f>SUMIFS(PNV!G:G,PNV!I:I,"PAV",PNV!H:H,"Montanhoso",PNV!B:B,'A Duplicar'!A344)</f>
        <v>0</v>
      </c>
    </row>
    <row r="345" spans="1:4" x14ac:dyDescent="0.2">
      <c r="A345" s="2" t="s">
        <v>718</v>
      </c>
      <c r="B345" s="3">
        <f>SUMIFS(PNV!G:G,PNV!I:I,"PAV",PNV!H:H,"Plano",PNV!B:B,'A Duplicar'!A345)</f>
        <v>0</v>
      </c>
      <c r="C345" s="3">
        <f>SUMIFS(PNV!G:G,PNV!I:I,"PAV",PNV!H:H,"Ondulado",PNV!B:B,'A Duplicar'!A345)</f>
        <v>15.200000000000045</v>
      </c>
      <c r="D345" s="3">
        <f>SUMIFS(PNV!G:G,PNV!I:I,"PAV",PNV!H:H,"Montanhoso",PNV!B:B,'A Duplicar'!A345)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1:A3"/>
    </sheetView>
  </sheetViews>
  <sheetFormatPr defaultRowHeight="12" x14ac:dyDescent="0.2"/>
  <cols>
    <col min="1" max="16384" width="9.140625" style="2"/>
  </cols>
  <sheetData>
    <row r="1" spans="1:1" x14ac:dyDescent="0.2">
      <c r="A1" s="2" t="s">
        <v>699</v>
      </c>
    </row>
    <row r="2" spans="1:1" x14ac:dyDescent="0.2">
      <c r="A2" s="2" t="s">
        <v>701</v>
      </c>
    </row>
    <row r="3" spans="1:1" x14ac:dyDescent="0.2">
      <c r="A3" s="2" t="s">
        <v>702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PNV</vt:lpstr>
      <vt:lpstr>A Duplicar</vt:lpstr>
      <vt:lpstr>Sheet3</vt:lpstr>
      <vt:lpstr>Lista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2013-03-28T18:18:45Z</dcterms:created>
  <dcterms:modified xsi:type="dcterms:W3CDTF">2013-05-13T17:27:17Z</dcterms:modified>
</cp:coreProperties>
</file>